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cfonline-my.sharepoint.com/personal/21180_icf_com/Documents/Surveys/KE81/WealthTC4/"/>
    </mc:Choice>
  </mc:AlternateContent>
  <xr:revisionPtr revIDLastSave="50" documentId="8_{14BAE878-69BD-4BF2-8306-42AF51ABED06}" xr6:coauthVersionLast="47" xr6:coauthVersionMax="47" xr10:uidLastSave="{AAC15BD3-9E2D-449C-A941-134FD46527AE}"/>
  <bookViews>
    <workbookView xWindow="28680" yWindow="-120" windowWidth="29040" windowHeight="15840" activeTab="3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7" i="2" l="1"/>
  <c r="M118" i="2"/>
  <c r="M101" i="1"/>
  <c r="M102" i="1"/>
  <c r="M101" i="4"/>
  <c r="M102" i="4"/>
  <c r="D23" i="3"/>
  <c r="D12" i="3"/>
  <c r="L119" i="2"/>
  <c r="K119" i="2"/>
  <c r="L116" i="2"/>
  <c r="K116" i="2"/>
  <c r="L115" i="2"/>
  <c r="K115" i="2"/>
  <c r="L114" i="2"/>
  <c r="K114" i="2"/>
  <c r="L113" i="2"/>
  <c r="K113" i="2"/>
  <c r="L112" i="2"/>
  <c r="K112" i="2"/>
  <c r="L111" i="2"/>
  <c r="K111" i="2"/>
  <c r="L110" i="2"/>
  <c r="K110" i="2"/>
  <c r="L109" i="2"/>
  <c r="K109" i="2"/>
  <c r="L108" i="2"/>
  <c r="K108" i="2"/>
  <c r="L107" i="2"/>
  <c r="K107" i="2"/>
  <c r="L106" i="2"/>
  <c r="K106" i="2"/>
  <c r="L105" i="2"/>
  <c r="K105" i="2"/>
  <c r="L104" i="2"/>
  <c r="K104" i="2"/>
  <c r="L103" i="4"/>
  <c r="K103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<sst xmlns="http://schemas.openxmlformats.org/spreadsheetml/2006/main" count="851" uniqueCount="178">
  <si>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</si>
  <si>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</si>
  <si>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</si>
  <si>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</si>
  <si>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</si>
  <si>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</si>
  <si>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</si>
  <si>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</si>
  <si>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</si>
  <si>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</si>
  <si>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</si>
  <si>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</si>
  <si>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</si>
  <si>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</si>
  <si>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</si>
  <si>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</si>
  <si>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</si>
  <si>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</si>
  <si>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</si>
  <si>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</si>
  <si>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</si>
  <si>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</si>
  <si>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</si>
  <si>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</si>
  <si>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</si>
  <si>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</si>
  <si>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</si>
  <si>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</si>
  <si>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</si>
  <si>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</si>
  <si>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</si>
  <si>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</si>
  <si>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</si>
  <si>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</si>
  <si>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</si>
  <si>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</si>
  <si>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</si>
  <si>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</si>
  <si>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</si>
  <si>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</si>
  <si>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</si>
  <si>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</si>
  <si>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</si>
  <si>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</si>
  <si>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</si>
  <si>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</si>
  <si>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</si>
  <si>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t>QH101_21 Source of drinking water: Tube well or borehole</t>
  </si>
  <si>
    <t>QH101_51 Source of drinking water: Rainwater</t>
  </si>
  <si>
    <t>QH101_81 Source of drinking water: Surface water (river/dam/lake/pond/stream/canal/irrigation channel)</t>
  </si>
  <si>
    <t>QH101_91 Source of drinking water: Bottled water</t>
  </si>
  <si>
    <t>memsleep Number of members per sleeping room</t>
  </si>
  <si>
    <t>landarea</t>
  </si>
  <si>
    <t>Ncombsco Combined wealth index</t>
  </si>
  <si>
    <t>Nurbscor Urban wealth index</t>
  </si>
  <si>
    <t>Nrurscor Rural wealth index</t>
  </si>
  <si>
    <t>Lowest</t>
  </si>
  <si>
    <t>Second</t>
  </si>
  <si>
    <t>Middle</t>
  </si>
  <si>
    <t>Fourth</t>
  </si>
  <si>
    <t>Highest</t>
  </si>
  <si>
    <t>(Constant)</t>
  </si>
  <si>
    <t>rurscore Rural wealth score</t>
  </si>
  <si>
    <t>urbscore Urban wealth score</t>
  </si>
  <si>
    <t>QH101_11 Source of drinking water: Piped into dwelling</t>
  </si>
  <si>
    <t>QH101_12 Source of drinking water: Piped to yard/plot</t>
  </si>
  <si>
    <t>QH101_14 Source of drinking water: Public tap/standpipe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</si>
  <si>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</si>
  <si>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</si>
  <si>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</si>
  <si>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</si>
  <si>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QH101_61 Source of drinking water: Tanker truck</t>
  </si>
  <si>
    <t>QH101_71 Source of drinking water: Cart with small tank</t>
  </si>
  <si>
    <t>Urban</t>
  </si>
  <si>
    <t>Kenya DHS 2022</t>
  </si>
  <si>
    <t>QH101_13 Source of drinking water: Piped to neighbour</t>
  </si>
  <si>
    <t>QH101_96 Source of drinking water: Other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</si>
  <si>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</si>
  <si>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</si>
  <si>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</si>
  <si>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</si>
  <si>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</si>
  <si>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</si>
  <si>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QH109_61 Type of toilet facility: No facility/bush/field</t>
  </si>
  <si>
    <t>QH117_3 Type of cookstove: Liquefied petroleum gas (LPG)/cooking gas stove</t>
  </si>
  <si>
    <t>QH117_6 Type of cookstove: Liquid fuel stove</t>
  </si>
  <si>
    <t>QH117_7 Type of cookstove: Manufactured solid fuel stove (Jiko)</t>
  </si>
  <si>
    <t>QH117_8 Type of cookstove: Traditional solid fuel stove</t>
  </si>
  <si>
    <t>QH117_9 Type of cookstove: Three stone stove/open fire</t>
  </si>
  <si>
    <t>QH117_95 Type of cookstove: No food cooked in household</t>
  </si>
  <si>
    <t>QH120_3 Type of cooking fuel: Kerosene/paraffin</t>
  </si>
  <si>
    <t>QH120_5 Type of cooking fuel: Charcoal</t>
  </si>
  <si>
    <t>QH120_6 Type of cooking fuel: Wood</t>
  </si>
  <si>
    <t>QH125_10 Type of fuel for home heat: Charcoal</t>
  </si>
  <si>
    <t>QH125_11 Type of fuel for home heat: Wood</t>
  </si>
  <si>
    <t>QH126_1 Type of light at home: Electricity</t>
  </si>
  <si>
    <t>QH126_2 Type of light at home: Solar lantern</t>
  </si>
  <si>
    <t>QH126_3 Type of light at home: Rechargeable flashlight, torch, or lantern</t>
  </si>
  <si>
    <t>QH126_4 Type of light at home: Battery powered flashlight, torch or lantern</t>
  </si>
  <si>
    <t>QH126_7 Type of light at home: Kerosene or paraffin lamp</t>
  </si>
  <si>
    <t>QH126_14 Type of light at home: Candle</t>
  </si>
  <si>
    <t>QH127A_1 Is the home owned, rented or not paying rent: Owns</t>
  </si>
  <si>
    <t>QH127A_2 Is the home owned, rented or not paying rent: Pays rent/lease</t>
  </si>
  <si>
    <t>QH127A_3 Is the home owned, rented or not paying rent: No rent with consent of owner</t>
  </si>
  <si>
    <t>QH132A Electricity</t>
  </si>
  <si>
    <t>QH132B Radio</t>
  </si>
  <si>
    <t>QH132C Television</t>
  </si>
  <si>
    <t>QH132D Telephone (non-mobile)</t>
  </si>
  <si>
    <t>QH132E Computer</t>
  </si>
  <si>
    <t>QH132F Refrigerator</t>
  </si>
  <si>
    <t>QH132G Solar Panel</t>
  </si>
  <si>
    <t>QH132H Table</t>
  </si>
  <si>
    <t>QH132I Chair</t>
  </si>
  <si>
    <t>QH132J Sofa</t>
  </si>
  <si>
    <t>QH132K Bed</t>
  </si>
  <si>
    <t>QH132L Cupboard</t>
  </si>
  <si>
    <t>QH132M Clock</t>
  </si>
  <si>
    <t>QH132N Microwave oven</t>
  </si>
  <si>
    <t>QH132O DVD player</t>
  </si>
  <si>
    <t>QH132P Cassette or CD player</t>
  </si>
  <si>
    <t>QH133A Watch</t>
  </si>
  <si>
    <t>QH133C Bicycle</t>
  </si>
  <si>
    <t>QH133D Motorcycle or scooter</t>
  </si>
  <si>
    <t>QH133E Animal-drawn cart</t>
  </si>
  <si>
    <t>QH133F Car or Truck</t>
  </si>
  <si>
    <t>QH134D Household registered to a mobile money platform</t>
  </si>
  <si>
    <t>MOBPHONE Owns a mobile phone</t>
  </si>
  <si>
    <t>CHECKACC Posession of a bank account</t>
  </si>
  <si>
    <t>QH152_11 Main floor material: Earth/sand</t>
  </si>
  <si>
    <t>QH152_12 Main floor material: Dung</t>
  </si>
  <si>
    <t>QH152_33 Main floor material: Ceramic tiles</t>
  </si>
  <si>
    <t>QH152_34 Main floor material: Cement</t>
  </si>
  <si>
    <t>QH152_35 Main floor material: Carpet</t>
  </si>
  <si>
    <t>QH153_12 Main roof material: Thatch/grass/makuti</t>
  </si>
  <si>
    <t>QH153_31 Main roof material: Iron sheets/Metal</t>
  </si>
  <si>
    <t>QH153_35 Main roof material: Cement</t>
  </si>
  <si>
    <t>QH154_12 Main wall material: Cane/palm/trunks</t>
  </si>
  <si>
    <t>QH154_13 Main wall material: Dirt</t>
  </si>
  <si>
    <t>QH154_21 Main wall material: Bamboo with mud</t>
  </si>
  <si>
    <t>QH154_22 Main wall material: Stone with mud</t>
  </si>
  <si>
    <t>QH154_23 Main wall material: Uncovered adobe</t>
  </si>
  <si>
    <t>QH154_26 Main wall material: Reused wood</t>
  </si>
  <si>
    <t>QH154_27 Main wall material: Iron sheets</t>
  </si>
  <si>
    <t>QH154_31 Main wall material: Cement</t>
  </si>
  <si>
    <t>QH154_32 Main wall material: Stone with lime/cement</t>
  </si>
  <si>
    <t>QH154_33 Main wall material: Bricks</t>
  </si>
  <si>
    <t>QH154_34 Main wall material: Cement blocks</t>
  </si>
  <si>
    <t>QH154_35 Main wall material: Covered adobe</t>
  </si>
  <si>
    <t>QH154_36 Main wall material: Wood planks/shingles</t>
  </si>
  <si>
    <t>QH154_96 Main wall material: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</si>
  <si>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</si>
  <si>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</si>
  <si>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</si>
  <si>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</si>
  <si>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</si>
  <si>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</si>
  <si>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landarea2</t>
  </si>
  <si>
    <t>HOUSE Owns a house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</si>
  <si>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</si>
  <si>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</si>
  <si>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QH129A_1 Cows/bulls: 1-2</t>
  </si>
  <si>
    <t>QH129A_2 Cows/bulls: 3-5</t>
  </si>
  <si>
    <t>QH129A_3 Cows/bulls: 6+</t>
  </si>
  <si>
    <t>QH129B_1 Other cattle: 1-4</t>
  </si>
  <si>
    <t>QH129B_2 Other cattle: 5-9</t>
  </si>
  <si>
    <t>QH129C_1 Horses/donkeys/mules: 1-4</t>
  </si>
  <si>
    <t>QH129D_1 Goats: 1-4</t>
  </si>
  <si>
    <t>QH129D_2 Goats: 5-9</t>
  </si>
  <si>
    <t>QH129D_3 Goats: 10+</t>
  </si>
  <si>
    <t>QH129E_1 Sheep: 1-4</t>
  </si>
  <si>
    <t>QH129E_2 Sheep: 5-9</t>
  </si>
  <si>
    <t>QH129E_3 Sheep: 10+</t>
  </si>
  <si>
    <t>QH129F_1 Chickens or other poultry: 1-9</t>
  </si>
  <si>
    <t>QH129F_2 Chickens or other poultry: 10-29</t>
  </si>
  <si>
    <t>QH129F_3 Chickens or other poultry: 30+</t>
  </si>
  <si>
    <t>QH129G_1 Pigs: 1-4</t>
  </si>
  <si>
    <t>QH134 Bank account</t>
  </si>
  <si>
    <t xml:space="preserve">Histogram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</si>
</sst>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4" formatCode="###0.0000"/>
    <numFmt numFmtId="176" formatCode="###0.0000000"/>
    <numFmt numFmtId="177" formatCode="0.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9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7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4" fillId="0" borderId="0" xfId="3"/>
    <xf numFmtId="0" fontId="4" fillId="0" borderId="0" xfId="4"/>
    <xf numFmtId="0" fontId="0" fillId="0" borderId="0" xfId="0" applyAlignment="1">
      <alignment horizontal="center" vertical="center"/>
    </xf>
    <xf numFmtId="0" fontId="5" fillId="0" borderId="0" xfId="1" applyFont="1" applyBorder="1" applyAlignment="1">
      <alignment horizontal="center" wrapText="1"/>
    </xf>
    <xf numFmtId="0" fontId="4" fillId="0" borderId="0" xfId="2" applyBorder="1"/>
    <xf numFmtId="0" fontId="5" fillId="0" borderId="0" xfId="2" applyFont="1" applyBorder="1" applyAlignment="1">
      <alignment horizontal="left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4" applyFont="1" applyBorder="1" applyAlignment="1">
      <alignment horizontal="left" vertical="top" wrapText="1"/>
    </xf>
    <xf numFmtId="0" fontId="2" fillId="0" borderId="0" xfId="5" applyFont="1" applyBorder="1" applyAlignment="1">
      <alignment horizontal="center" vertical="center" wrapText="1"/>
    </xf>
    <xf numFmtId="0" fontId="7" fillId="0" borderId="25" xfId="5" applyFont="1" applyBorder="1" applyAlignment="1">
      <alignment horizontal="left" wrapText="1"/>
    </xf>
    <xf numFmtId="0" fontId="7" fillId="0" borderId="26" xfId="5" applyFont="1" applyBorder="1" applyAlignment="1">
      <alignment horizontal="center" wrapText="1"/>
    </xf>
    <xf numFmtId="0" fontId="7" fillId="0" borderId="27" xfId="5" applyFont="1" applyBorder="1" applyAlignment="1">
      <alignment horizontal="center" wrapText="1"/>
    </xf>
    <xf numFmtId="0" fontId="7" fillId="0" borderId="28" xfId="5" applyFont="1" applyBorder="1" applyAlignment="1">
      <alignment horizontal="center" wrapText="1"/>
    </xf>
    <xf numFmtId="0" fontId="7" fillId="0" borderId="20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center"/>
    </xf>
    <xf numFmtId="165" fontId="7" fillId="0" borderId="15" xfId="5" applyNumberFormat="1" applyFont="1" applyBorder="1" applyAlignment="1">
      <alignment horizontal="right" vertical="center"/>
    </xf>
    <xf numFmtId="166" fontId="7" fillId="0" borderId="15" xfId="5" applyNumberFormat="1" applyFont="1" applyBorder="1" applyAlignment="1">
      <alignment horizontal="right" vertical="center"/>
    </xf>
    <xf numFmtId="166" fontId="7" fillId="0" borderId="16" xfId="5" applyNumberFormat="1" applyFont="1" applyBorder="1" applyAlignment="1">
      <alignment horizontal="right" vertical="center"/>
    </xf>
    <xf numFmtId="0" fontId="7" fillId="0" borderId="23" xfId="5" applyFont="1" applyBorder="1" applyAlignment="1">
      <alignment horizontal="left" vertical="top" wrapText="1"/>
    </xf>
    <xf numFmtId="164" fontId="7" fillId="0" borderId="29" xfId="5" applyNumberFormat="1" applyFont="1" applyBorder="1" applyAlignment="1">
      <alignment horizontal="right" vertical="center"/>
    </xf>
    <xf numFmtId="165" fontId="7" fillId="0" borderId="1" xfId="5" applyNumberFormat="1" applyFont="1" applyBorder="1" applyAlignment="1">
      <alignment horizontal="right" vertical="center"/>
    </xf>
    <xf numFmtId="166" fontId="7" fillId="0" borderId="1" xfId="5" applyNumberFormat="1" applyFont="1" applyBorder="1" applyAlignment="1">
      <alignment horizontal="right" vertical="center"/>
    </xf>
    <xf numFmtId="166" fontId="7" fillId="0" borderId="30" xfId="5" applyNumberFormat="1" applyFont="1" applyBorder="1" applyAlignment="1">
      <alignment horizontal="right" vertical="center"/>
    </xf>
    <xf numFmtId="174" fontId="7" fillId="0" borderId="29" xfId="5" applyNumberFormat="1" applyFont="1" applyBorder="1" applyAlignment="1">
      <alignment horizontal="right" vertical="center"/>
    </xf>
    <xf numFmtId="172" fontId="7" fillId="0" borderId="1" xfId="5" applyNumberFormat="1" applyFont="1" applyBorder="1" applyAlignment="1">
      <alignment horizontal="right" vertical="center"/>
    </xf>
    <xf numFmtId="171" fontId="7" fillId="0" borderId="29" xfId="5" applyNumberFormat="1" applyFont="1" applyBorder="1" applyAlignment="1">
      <alignment horizontal="right" vertical="center"/>
    </xf>
    <xf numFmtId="174" fontId="7" fillId="0" borderId="1" xfId="5" applyNumberFormat="1" applyFont="1" applyBorder="1" applyAlignment="1">
      <alignment horizontal="right" vertical="center"/>
    </xf>
    <xf numFmtId="0" fontId="7" fillId="0" borderId="24" xfId="5" applyFont="1" applyBorder="1" applyAlignment="1">
      <alignment horizontal="left" vertical="top" wrapText="1"/>
    </xf>
    <xf numFmtId="164" fontId="7" fillId="0" borderId="17" xfId="5" applyNumberFormat="1" applyFont="1" applyBorder="1" applyAlignment="1">
      <alignment horizontal="right" vertical="center"/>
    </xf>
    <xf numFmtId="165" fontId="7" fillId="0" borderId="18" xfId="5" applyNumberFormat="1" applyFont="1" applyBorder="1" applyAlignment="1">
      <alignment horizontal="right" vertical="center"/>
    </xf>
    <xf numFmtId="166" fontId="7" fillId="0" borderId="18" xfId="5" applyNumberFormat="1" applyFont="1" applyBorder="1" applyAlignment="1">
      <alignment horizontal="right" vertical="center"/>
    </xf>
    <xf numFmtId="166" fontId="7" fillId="0" borderId="19" xfId="5" applyNumberFormat="1" applyFont="1" applyBorder="1" applyAlignment="1">
      <alignment horizontal="right" vertical="center"/>
    </xf>
    <xf numFmtId="0" fontId="7" fillId="0" borderId="0" xfId="5" applyFont="1" applyBorder="1" applyAlignment="1">
      <alignment horizontal="left" vertical="top" wrapText="1"/>
    </xf>
    <xf numFmtId="0" fontId="6" fillId="0" borderId="0" xfId="5"/>
    <xf numFmtId="0" fontId="7" fillId="0" borderId="20" xfId="5" applyFont="1" applyBorder="1" applyAlignment="1">
      <alignment horizontal="left" wrapText="1"/>
    </xf>
    <xf numFmtId="0" fontId="7" fillId="0" borderId="31" xfId="5" applyFont="1" applyBorder="1" applyAlignment="1">
      <alignment horizontal="center" wrapText="1"/>
    </xf>
    <xf numFmtId="0" fontId="7" fillId="0" borderId="24" xfId="5" applyFont="1" applyBorder="1" applyAlignment="1">
      <alignment horizontal="left" wrapText="1"/>
    </xf>
    <xf numFmtId="0" fontId="7" fillId="0" borderId="32" xfId="5" applyFont="1" applyBorder="1" applyAlignment="1">
      <alignment horizontal="center"/>
    </xf>
    <xf numFmtId="165" fontId="7" fillId="0" borderId="20" xfId="5" applyNumberFormat="1" applyFont="1" applyBorder="1" applyAlignment="1">
      <alignment horizontal="right" vertical="center"/>
    </xf>
    <xf numFmtId="165" fontId="7" fillId="0" borderId="23" xfId="5" applyNumberFormat="1" applyFont="1" applyBorder="1" applyAlignment="1">
      <alignment horizontal="right" vertical="center"/>
    </xf>
    <xf numFmtId="165" fontId="7" fillId="0" borderId="24" xfId="5" applyNumberFormat="1" applyFont="1" applyBorder="1" applyAlignment="1">
      <alignment horizontal="right" vertical="center"/>
    </xf>
    <xf numFmtId="0" fontId="2" fillId="0" borderId="0" xfId="6" applyFont="1" applyBorder="1" applyAlignment="1">
      <alignment horizontal="center" vertical="center" wrapText="1"/>
    </xf>
    <xf numFmtId="0" fontId="7" fillId="0" borderId="25" xfId="6" applyFont="1" applyBorder="1" applyAlignment="1">
      <alignment horizontal="left" wrapText="1"/>
    </xf>
    <xf numFmtId="0" fontId="7" fillId="0" borderId="26" xfId="6" applyFont="1" applyBorder="1" applyAlignment="1">
      <alignment horizontal="center" wrapText="1"/>
    </xf>
    <xf numFmtId="0" fontId="7" fillId="0" borderId="27" xfId="6" applyFont="1" applyBorder="1" applyAlignment="1">
      <alignment horizontal="center" wrapText="1"/>
    </xf>
    <xf numFmtId="0" fontId="7" fillId="0" borderId="28" xfId="6" applyFont="1" applyBorder="1" applyAlignment="1">
      <alignment horizontal="center" wrapText="1"/>
    </xf>
    <xf numFmtId="0" fontId="7" fillId="0" borderId="20" xfId="6" applyFont="1" applyBorder="1" applyAlignment="1">
      <alignment horizontal="left" vertical="top" wrapText="1"/>
    </xf>
    <xf numFmtId="164" fontId="7" fillId="0" borderId="14" xfId="6" applyNumberFormat="1" applyFont="1" applyBorder="1" applyAlignment="1">
      <alignment horizontal="right" vertical="center"/>
    </xf>
    <xf numFmtId="165" fontId="7" fillId="0" borderId="15" xfId="6" applyNumberFormat="1" applyFont="1" applyBorder="1" applyAlignment="1">
      <alignment horizontal="right" vertical="center"/>
    </xf>
    <xf numFmtId="166" fontId="7" fillId="0" borderId="15" xfId="6" applyNumberFormat="1" applyFont="1" applyBorder="1" applyAlignment="1">
      <alignment horizontal="right" vertical="center"/>
    </xf>
    <xf numFmtId="166" fontId="7" fillId="0" borderId="16" xfId="6" applyNumberFormat="1" applyFont="1" applyBorder="1" applyAlignment="1">
      <alignment horizontal="right" vertical="center"/>
    </xf>
    <xf numFmtId="0" fontId="7" fillId="0" borderId="23" xfId="6" applyFont="1" applyBorder="1" applyAlignment="1">
      <alignment horizontal="left" vertical="top" wrapText="1"/>
    </xf>
    <xf numFmtId="164" fontId="7" fillId="0" borderId="29" xfId="6" applyNumberFormat="1" applyFont="1" applyBorder="1" applyAlignment="1">
      <alignment horizontal="right" vertical="center"/>
    </xf>
    <xf numFmtId="165" fontId="7" fillId="0" borderId="1" xfId="6" applyNumberFormat="1" applyFont="1" applyBorder="1" applyAlignment="1">
      <alignment horizontal="right" vertical="center"/>
    </xf>
    <xf numFmtId="166" fontId="7" fillId="0" borderId="1" xfId="6" applyNumberFormat="1" applyFont="1" applyBorder="1" applyAlignment="1">
      <alignment horizontal="right" vertical="center"/>
    </xf>
    <xf numFmtId="166" fontId="7" fillId="0" borderId="30" xfId="6" applyNumberFormat="1" applyFont="1" applyBorder="1" applyAlignment="1">
      <alignment horizontal="right" vertical="center"/>
    </xf>
    <xf numFmtId="174" fontId="7" fillId="0" borderId="29" xfId="6" applyNumberFormat="1" applyFont="1" applyBorder="1" applyAlignment="1">
      <alignment horizontal="right" vertical="center"/>
    </xf>
    <xf numFmtId="172" fontId="7" fillId="0" borderId="1" xfId="6" applyNumberFormat="1" applyFont="1" applyBorder="1" applyAlignment="1">
      <alignment horizontal="right" vertical="center"/>
    </xf>
    <xf numFmtId="171" fontId="7" fillId="0" borderId="29" xfId="6" applyNumberFormat="1" applyFont="1" applyBorder="1" applyAlignment="1">
      <alignment horizontal="right" vertical="center"/>
    </xf>
    <xf numFmtId="174" fontId="7" fillId="0" borderId="1" xfId="6" applyNumberFormat="1" applyFont="1" applyBorder="1" applyAlignment="1">
      <alignment horizontal="right" vertical="center"/>
    </xf>
    <xf numFmtId="0" fontId="7" fillId="0" borderId="24" xfId="6" applyFont="1" applyBorder="1" applyAlignment="1">
      <alignment horizontal="left" vertical="top" wrapText="1"/>
    </xf>
    <xf numFmtId="164" fontId="7" fillId="0" borderId="17" xfId="6" applyNumberFormat="1" applyFont="1" applyBorder="1" applyAlignment="1">
      <alignment horizontal="right" vertical="center"/>
    </xf>
    <xf numFmtId="165" fontId="7" fillId="0" borderId="18" xfId="6" applyNumberFormat="1" applyFont="1" applyBorder="1" applyAlignment="1">
      <alignment horizontal="right" vertical="center"/>
    </xf>
    <xf numFmtId="166" fontId="7" fillId="0" borderId="18" xfId="6" applyNumberFormat="1" applyFont="1" applyBorder="1" applyAlignment="1">
      <alignment horizontal="right" vertical="center"/>
    </xf>
    <xf numFmtId="166" fontId="7" fillId="0" borderId="19" xfId="6" applyNumberFormat="1" applyFont="1" applyBorder="1" applyAlignment="1">
      <alignment horizontal="right" vertical="center"/>
    </xf>
    <xf numFmtId="0" fontId="7" fillId="0" borderId="0" xfId="6" applyFont="1" applyBorder="1" applyAlignment="1">
      <alignment horizontal="left" vertical="top" wrapText="1"/>
    </xf>
    <xf numFmtId="0" fontId="6" fillId="0" borderId="0" xfId="6"/>
    <xf numFmtId="0" fontId="7" fillId="0" borderId="20" xfId="6" applyFont="1" applyBorder="1" applyAlignment="1">
      <alignment horizontal="left" wrapText="1"/>
    </xf>
    <xf numFmtId="0" fontId="7" fillId="0" borderId="31" xfId="6" applyFont="1" applyBorder="1" applyAlignment="1">
      <alignment horizontal="center" wrapText="1"/>
    </xf>
    <xf numFmtId="0" fontId="7" fillId="0" borderId="24" xfId="6" applyFont="1" applyBorder="1" applyAlignment="1">
      <alignment horizontal="left" wrapText="1"/>
    </xf>
    <xf numFmtId="0" fontId="7" fillId="0" borderId="32" xfId="6" applyFont="1" applyBorder="1" applyAlignment="1">
      <alignment horizontal="center"/>
    </xf>
    <xf numFmtId="165" fontId="7" fillId="0" borderId="20" xfId="6" applyNumberFormat="1" applyFont="1" applyBorder="1" applyAlignment="1">
      <alignment horizontal="right" vertical="center"/>
    </xf>
    <xf numFmtId="165" fontId="7" fillId="0" borderId="23" xfId="6" applyNumberFormat="1" applyFont="1" applyBorder="1" applyAlignment="1">
      <alignment horizontal="right" vertical="center"/>
    </xf>
    <xf numFmtId="165" fontId="7" fillId="0" borderId="24" xfId="6" applyNumberFormat="1" applyFont="1" applyBorder="1" applyAlignment="1">
      <alignment horizontal="right" vertical="center"/>
    </xf>
    <xf numFmtId="0" fontId="2" fillId="0" borderId="0" xfId="7" applyFont="1" applyBorder="1" applyAlignment="1">
      <alignment horizontal="center" vertical="center" wrapText="1"/>
    </xf>
    <xf numFmtId="0" fontId="7" fillId="0" borderId="25" xfId="7" applyFont="1" applyBorder="1" applyAlignment="1">
      <alignment horizontal="left" wrapText="1"/>
    </xf>
    <xf numFmtId="0" fontId="7" fillId="0" borderId="26" xfId="7" applyFont="1" applyBorder="1" applyAlignment="1">
      <alignment horizontal="center" wrapText="1"/>
    </xf>
    <xf numFmtId="0" fontId="7" fillId="0" borderId="27" xfId="7" applyFont="1" applyBorder="1" applyAlignment="1">
      <alignment horizontal="center" wrapText="1"/>
    </xf>
    <xf numFmtId="0" fontId="7" fillId="0" borderId="28" xfId="7" applyFont="1" applyBorder="1" applyAlignment="1">
      <alignment horizontal="center" wrapText="1"/>
    </xf>
    <xf numFmtId="0" fontId="7" fillId="0" borderId="20" xfId="7" applyFont="1" applyBorder="1" applyAlignment="1">
      <alignment horizontal="left" vertical="top" wrapText="1"/>
    </xf>
    <xf numFmtId="164" fontId="7" fillId="0" borderId="14" xfId="7" applyNumberFormat="1" applyFont="1" applyBorder="1" applyAlignment="1">
      <alignment horizontal="right" vertical="center"/>
    </xf>
    <xf numFmtId="165" fontId="7" fillId="0" borderId="15" xfId="7" applyNumberFormat="1" applyFont="1" applyBorder="1" applyAlignment="1">
      <alignment horizontal="right" vertical="center"/>
    </xf>
    <xf numFmtId="166" fontId="7" fillId="0" borderId="15" xfId="7" applyNumberFormat="1" applyFont="1" applyBorder="1" applyAlignment="1">
      <alignment horizontal="right" vertical="center"/>
    </xf>
    <xf numFmtId="166" fontId="7" fillId="0" borderId="16" xfId="7" applyNumberFormat="1" applyFont="1" applyBorder="1" applyAlignment="1">
      <alignment horizontal="right" vertical="center"/>
    </xf>
    <xf numFmtId="0" fontId="7" fillId="0" borderId="23" xfId="7" applyFont="1" applyBorder="1" applyAlignment="1">
      <alignment horizontal="left" vertical="top" wrapText="1"/>
    </xf>
    <xf numFmtId="164" fontId="7" fillId="0" borderId="29" xfId="7" applyNumberFormat="1" applyFont="1" applyBorder="1" applyAlignment="1">
      <alignment horizontal="right" vertical="center"/>
    </xf>
    <xf numFmtId="165" fontId="7" fillId="0" borderId="1" xfId="7" applyNumberFormat="1" applyFont="1" applyBorder="1" applyAlignment="1">
      <alignment horizontal="right" vertical="center"/>
    </xf>
    <xf numFmtId="166" fontId="7" fillId="0" borderId="1" xfId="7" applyNumberFormat="1" applyFont="1" applyBorder="1" applyAlignment="1">
      <alignment horizontal="right" vertical="center"/>
    </xf>
    <xf numFmtId="166" fontId="7" fillId="0" borderId="30" xfId="7" applyNumberFormat="1" applyFont="1" applyBorder="1" applyAlignment="1">
      <alignment horizontal="right" vertical="center"/>
    </xf>
    <xf numFmtId="167" fontId="7" fillId="0" borderId="29" xfId="7" applyNumberFormat="1" applyFont="1" applyBorder="1" applyAlignment="1">
      <alignment horizontal="right" vertical="center"/>
    </xf>
    <xf numFmtId="168" fontId="7" fillId="0" borderId="1" xfId="7" applyNumberFormat="1" applyFont="1" applyBorder="1" applyAlignment="1">
      <alignment horizontal="right" vertical="center"/>
    </xf>
    <xf numFmtId="174" fontId="7" fillId="0" borderId="29" xfId="7" applyNumberFormat="1" applyFont="1" applyBorder="1" applyAlignment="1">
      <alignment horizontal="right" vertical="center"/>
    </xf>
    <xf numFmtId="172" fontId="7" fillId="0" borderId="1" xfId="7" applyNumberFormat="1" applyFont="1" applyBorder="1" applyAlignment="1">
      <alignment horizontal="right" vertical="center"/>
    </xf>
    <xf numFmtId="171" fontId="7" fillId="0" borderId="29" xfId="7" applyNumberFormat="1" applyFont="1" applyBorder="1" applyAlignment="1">
      <alignment horizontal="right" vertical="center"/>
    </xf>
    <xf numFmtId="174" fontId="7" fillId="0" borderId="1" xfId="7" applyNumberFormat="1" applyFont="1" applyBorder="1" applyAlignment="1">
      <alignment horizontal="right" vertical="center"/>
    </xf>
    <xf numFmtId="0" fontId="7" fillId="0" borderId="24" xfId="7" applyFont="1" applyBorder="1" applyAlignment="1">
      <alignment horizontal="left" vertical="top" wrapText="1"/>
    </xf>
    <xf numFmtId="164" fontId="7" fillId="0" borderId="17" xfId="7" applyNumberFormat="1" applyFont="1" applyBorder="1" applyAlignment="1">
      <alignment horizontal="right" vertical="center"/>
    </xf>
    <xf numFmtId="165" fontId="7" fillId="0" borderId="18" xfId="7" applyNumberFormat="1" applyFont="1" applyBorder="1" applyAlignment="1">
      <alignment horizontal="right" vertical="center"/>
    </xf>
    <xf numFmtId="166" fontId="7" fillId="0" borderId="18" xfId="7" applyNumberFormat="1" applyFont="1" applyBorder="1" applyAlignment="1">
      <alignment horizontal="right" vertical="center"/>
    </xf>
    <xf numFmtId="166" fontId="7" fillId="0" borderId="19" xfId="7" applyNumberFormat="1" applyFont="1" applyBorder="1" applyAlignment="1">
      <alignment horizontal="right" vertical="center"/>
    </xf>
    <xf numFmtId="0" fontId="7" fillId="0" borderId="0" xfId="7" applyFont="1" applyBorder="1" applyAlignment="1">
      <alignment horizontal="left" vertical="top" wrapText="1"/>
    </xf>
    <xf numFmtId="0" fontId="6" fillId="0" borderId="0" xfId="7"/>
    <xf numFmtId="0" fontId="7" fillId="0" borderId="20" xfId="7" applyFont="1" applyBorder="1" applyAlignment="1">
      <alignment horizontal="left" wrapText="1"/>
    </xf>
    <xf numFmtId="0" fontId="7" fillId="0" borderId="31" xfId="7" applyFont="1" applyBorder="1" applyAlignment="1">
      <alignment horizontal="center" wrapText="1"/>
    </xf>
    <xf numFmtId="0" fontId="7" fillId="0" borderId="24" xfId="7" applyFont="1" applyBorder="1" applyAlignment="1">
      <alignment horizontal="left" wrapText="1"/>
    </xf>
    <xf numFmtId="0" fontId="7" fillId="0" borderId="32" xfId="7" applyFont="1" applyBorder="1" applyAlignment="1">
      <alignment horizontal="center"/>
    </xf>
    <xf numFmtId="165" fontId="7" fillId="0" borderId="20" xfId="7" applyNumberFormat="1" applyFont="1" applyBorder="1" applyAlignment="1">
      <alignment horizontal="right" vertical="center"/>
    </xf>
    <xf numFmtId="165" fontId="7" fillId="0" borderId="23" xfId="7" applyNumberFormat="1" applyFont="1" applyBorder="1" applyAlignment="1">
      <alignment horizontal="right" vertical="center"/>
    </xf>
    <xf numFmtId="165" fontId="7" fillId="0" borderId="24" xfId="7" applyNumberFormat="1" applyFont="1" applyBorder="1" applyAlignment="1">
      <alignment horizontal="right" vertical="center"/>
    </xf>
    <xf numFmtId="177" fontId="0" fillId="0" borderId="0" xfId="0" applyNumberFormat="1" applyAlignment="1">
      <alignment horizontal="right" vertical="center"/>
    </xf>
    <xf numFmtId="0" fontId="2" fillId="0" borderId="0" xfId="8" applyFont="1" applyBorder="1" applyAlignment="1">
      <alignment horizontal="center" vertical="center" wrapText="1"/>
    </xf>
    <xf numFmtId="0" fontId="7" fillId="0" borderId="3" xfId="8" applyFont="1" applyBorder="1" applyAlignment="1">
      <alignment horizontal="left" wrapText="1"/>
    </xf>
    <xf numFmtId="0" fontId="7" fillId="0" borderId="4" xfId="8" applyFont="1" applyBorder="1" applyAlignment="1">
      <alignment horizontal="left" wrapText="1"/>
    </xf>
    <xf numFmtId="0" fontId="7" fillId="0" borderId="5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6" xfId="8" applyFont="1" applyBorder="1" applyAlignment="1">
      <alignment horizontal="center" wrapText="1"/>
    </xf>
    <xf numFmtId="0" fontId="7" fillId="0" borderId="7" xfId="8" applyFont="1" applyBorder="1" applyAlignment="1">
      <alignment horizontal="center" wrapText="1"/>
    </xf>
    <xf numFmtId="0" fontId="7" fillId="0" borderId="8" xfId="8" applyFont="1" applyBorder="1" applyAlignment="1">
      <alignment horizontal="left" wrapText="1"/>
    </xf>
    <xf numFmtId="0" fontId="7" fillId="0" borderId="9" xfId="8" applyFont="1" applyBorder="1" applyAlignment="1">
      <alignment horizontal="left" wrapText="1"/>
    </xf>
    <xf numFmtId="0" fontId="7" fillId="0" borderId="10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1" xfId="8" applyFont="1" applyBorder="1" applyAlignment="1">
      <alignment horizontal="center" wrapText="1"/>
    </xf>
    <xf numFmtId="0" fontId="7" fillId="0" borderId="12" xfId="8" applyFont="1" applyBorder="1" applyAlignment="1">
      <alignment horizontal="center" wrapText="1"/>
    </xf>
    <xf numFmtId="0" fontId="7" fillId="0" borderId="13" xfId="8" applyFont="1" applyBorder="1" applyAlignment="1">
      <alignment horizontal="left" vertical="top"/>
    </xf>
    <xf numFmtId="0" fontId="7" fillId="0" borderId="4" xfId="8" applyFont="1" applyBorder="1" applyAlignment="1">
      <alignment horizontal="left" vertical="top" wrapText="1"/>
    </xf>
    <xf numFmtId="165" fontId="7" fillId="0" borderId="14" xfId="8" applyNumberFormat="1" applyFont="1" applyBorder="1" applyAlignment="1">
      <alignment horizontal="right" vertical="center"/>
    </xf>
    <xf numFmtId="165" fontId="7" fillId="0" borderId="15" xfId="8" applyNumberFormat="1" applyFont="1" applyBorder="1" applyAlignment="1">
      <alignment horizontal="right" vertical="center"/>
    </xf>
    <xf numFmtId="0" fontId="7" fillId="0" borderId="15" xfId="8" applyFont="1" applyBorder="1" applyAlignment="1">
      <alignment horizontal="left" vertical="center" wrapText="1"/>
    </xf>
    <xf numFmtId="171" fontId="7" fillId="0" borderId="15" xfId="8" applyNumberFormat="1" applyFont="1" applyBorder="1" applyAlignment="1">
      <alignment horizontal="right" vertical="center"/>
    </xf>
    <xf numFmtId="171" fontId="7" fillId="0" borderId="16" xfId="8" applyNumberFormat="1" applyFont="1" applyBorder="1" applyAlignment="1">
      <alignment horizontal="right" vertical="center"/>
    </xf>
    <xf numFmtId="0" fontId="7" fillId="0" borderId="8" xfId="8" applyFont="1" applyBorder="1" applyAlignment="1">
      <alignment horizontal="left" vertical="top" wrapText="1"/>
    </xf>
    <xf numFmtId="0" fontId="7" fillId="0" borderId="9" xfId="8" applyFont="1" applyBorder="1" applyAlignment="1">
      <alignment horizontal="left" vertical="top" wrapText="1"/>
    </xf>
    <xf numFmtId="165" fontId="7" fillId="0" borderId="17" xfId="8" applyNumberFormat="1" applyFont="1" applyBorder="1" applyAlignment="1">
      <alignment horizontal="right" vertical="center"/>
    </xf>
    <xf numFmtId="165" fontId="7" fillId="0" borderId="18" xfId="8" applyNumberFormat="1" applyFont="1" applyBorder="1" applyAlignment="1">
      <alignment horizontal="right" vertical="center"/>
    </xf>
    <xf numFmtId="171" fontId="7" fillId="0" borderId="18" xfId="8" applyNumberFormat="1" applyFont="1" applyBorder="1" applyAlignment="1">
      <alignment horizontal="right" vertical="center"/>
    </xf>
    <xf numFmtId="171" fontId="7" fillId="0" borderId="19" xfId="8" applyNumberFormat="1" applyFont="1" applyBorder="1" applyAlignment="1">
      <alignment horizontal="right" vertical="center"/>
    </xf>
    <xf numFmtId="0" fontId="7" fillId="0" borderId="0" xfId="8" applyFont="1" applyBorder="1" applyAlignment="1">
      <alignment horizontal="left" vertical="top" wrapText="1"/>
    </xf>
    <xf numFmtId="0" fontId="7" fillId="2" borderId="0" xfId="8" applyFont="1" applyFill="1"/>
    <xf numFmtId="0" fontId="6" fillId="0" borderId="0" xfId="8"/>
    <xf numFmtId="0" fontId="7" fillId="0" borderId="3" xfId="8" applyFont="1" applyBorder="1" applyAlignment="1">
      <alignment horizontal="left" vertical="top" wrapText="1"/>
    </xf>
    <xf numFmtId="166" fontId="7" fillId="0" borderId="20" xfId="8" applyNumberFormat="1" applyFont="1" applyBorder="1" applyAlignment="1">
      <alignment horizontal="right" vertical="center"/>
    </xf>
    <xf numFmtId="0" fontId="7" fillId="0" borderId="21" xfId="8" applyFont="1" applyBorder="1" applyAlignment="1">
      <alignment horizontal="left" vertical="top" wrapText="1"/>
    </xf>
    <xf numFmtId="0" fontId="7" fillId="0" borderId="22" xfId="8" applyFont="1" applyBorder="1" applyAlignment="1">
      <alignment horizontal="left" vertical="top" wrapText="1"/>
    </xf>
    <xf numFmtId="166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 wrapText="1"/>
    </xf>
    <xf numFmtId="169" fontId="7" fillId="0" borderId="23" xfId="8" applyNumberFormat="1" applyFont="1" applyBorder="1" applyAlignment="1">
      <alignment horizontal="right" vertical="center"/>
    </xf>
    <xf numFmtId="170" fontId="7" fillId="0" borderId="23" xfId="8" applyNumberFormat="1" applyFont="1" applyBorder="1" applyAlignment="1">
      <alignment horizontal="right" vertical="center"/>
    </xf>
    <xf numFmtId="172" fontId="7" fillId="0" borderId="23" xfId="8" applyNumberFormat="1" applyFont="1" applyBorder="1" applyAlignment="1">
      <alignment horizontal="right" vertical="center"/>
    </xf>
    <xf numFmtId="165" fontId="7" fillId="0" borderId="23" xfId="8" applyNumberFormat="1" applyFont="1" applyBorder="1" applyAlignment="1">
      <alignment horizontal="right" vertical="center"/>
    </xf>
    <xf numFmtId="0" fontId="7" fillId="0" borderId="22" xfId="8" applyFont="1" applyBorder="1" applyAlignment="1">
      <alignment horizontal="left" vertical="top"/>
    </xf>
    <xf numFmtId="0" fontId="7" fillId="0" borderId="9" xfId="8" applyFont="1" applyBorder="1" applyAlignment="1">
      <alignment horizontal="left" vertical="top"/>
    </xf>
    <xf numFmtId="176" fontId="7" fillId="0" borderId="24" xfId="8" applyNumberFormat="1" applyFont="1" applyBorder="1" applyAlignment="1">
      <alignment horizontal="right" vertical="center"/>
    </xf>
    <xf numFmtId="0" fontId="7" fillId="0" borderId="20" xfId="8" applyFont="1" applyBorder="1" applyAlignment="1">
      <alignment horizontal="left" wrapText="1"/>
    </xf>
    <xf numFmtId="0" fontId="7" fillId="0" borderId="24" xfId="8" applyFont="1" applyBorder="1" applyAlignment="1">
      <alignment horizontal="left" wrapText="1"/>
    </xf>
    <xf numFmtId="0" fontId="7" fillId="0" borderId="12" xfId="8" applyFont="1" applyBorder="1" applyAlignment="1">
      <alignment horizontal="center" wrapText="1"/>
    </xf>
    <xf numFmtId="0" fontId="7" fillId="0" borderId="20" xfId="8" applyFont="1" applyBorder="1" applyAlignment="1">
      <alignment horizontal="left" vertical="top" wrapText="1"/>
    </xf>
    <xf numFmtId="165" fontId="7" fillId="0" borderId="16" xfId="8" applyNumberFormat="1" applyFont="1" applyBorder="1" applyAlignment="1">
      <alignment horizontal="right" vertical="center"/>
    </xf>
    <xf numFmtId="0" fontId="7" fillId="0" borderId="23" xfId="8" applyFont="1" applyBorder="1" applyAlignment="1">
      <alignment horizontal="left" vertical="top" wrapText="1"/>
    </xf>
    <xf numFmtId="165" fontId="7" fillId="0" borderId="29" xfId="8" applyNumberFormat="1" applyFont="1" applyBorder="1" applyAlignment="1">
      <alignment horizontal="right" vertical="center"/>
    </xf>
    <xf numFmtId="165" fontId="7" fillId="0" borderId="1" xfId="8" applyNumberFormat="1" applyFont="1" applyBorder="1" applyAlignment="1">
      <alignment horizontal="right" vertical="center"/>
    </xf>
    <xf numFmtId="165" fontId="7" fillId="0" borderId="30" xfId="8" applyNumberFormat="1" applyFont="1" applyBorder="1" applyAlignment="1">
      <alignment horizontal="right" vertical="center"/>
    </xf>
    <xf numFmtId="171" fontId="7" fillId="0" borderId="1" xfId="8" applyNumberFormat="1" applyFont="1" applyBorder="1" applyAlignment="1">
      <alignment horizontal="right" vertical="center"/>
    </xf>
    <xf numFmtId="171" fontId="7" fillId="0" borderId="29" xfId="8" applyNumberFormat="1" applyFont="1" applyBorder="1" applyAlignment="1">
      <alignment horizontal="right" vertical="center"/>
    </xf>
    <xf numFmtId="171" fontId="7" fillId="0" borderId="30" xfId="8" applyNumberFormat="1" applyFont="1" applyBorder="1" applyAlignment="1">
      <alignment horizontal="right" vertical="center"/>
    </xf>
    <xf numFmtId="0" fontId="7" fillId="0" borderId="24" xfId="8" applyFont="1" applyBorder="1" applyAlignment="1">
      <alignment horizontal="left" vertical="top" wrapText="1"/>
    </xf>
    <xf numFmtId="165" fontId="7" fillId="0" borderId="19" xfId="8" applyNumberFormat="1" applyFont="1" applyBorder="1" applyAlignment="1">
      <alignment horizontal="right" vertical="center"/>
    </xf>
  </cellXfs>
  <cellStyles count="9">
    <cellStyle name="Normal" xfId="0" builtinId="0"/>
    <cellStyle name="Normal_Common" xfId="1" xr:uid="{00000000-0005-0000-0000-000001000000}"/>
    <cellStyle name="Normal_Common_1" xfId="5" xr:uid="{34152A90-5891-40D6-9AAC-647C6C4C2315}"/>
    <cellStyle name="Normal_Composite" xfId="4" xr:uid="{8F44DA5B-D511-41EC-9F38-8B9F667976D2}"/>
    <cellStyle name="Normal_Composite_1" xfId="8" xr:uid="{20A0AB88-733E-499A-9565-428A8A646572}"/>
    <cellStyle name="Normal_Rural" xfId="3" xr:uid="{EE000338-8BD4-4032-A8F7-324A5FFB29F0}"/>
    <cellStyle name="Normal_Rural_1" xfId="7" xr:uid="{0EC264F0-1C91-4EE0-A741-93D1413BF697}"/>
    <cellStyle name="Normal_Urban" xfId="2" xr:uid="{8457067D-AB85-457C-BD5A-9E373EDCBE95}"/>
    <cellStyle name="Normal_Urban_1" xfId="6" xr:uid="{BF370B00-A2B1-4F32-82D8-E5FD2E698B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50</xdr:row>
      <xdr:rowOff>28575</xdr:rowOff>
    </xdr:from>
    <xdr:to>
      <xdr:col>4</xdr:col>
      <xdr:colOff>209550</xdr:colOff>
      <xdr:row>75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D03C03-1434-808C-AF5E-CC567C0E8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048702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4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7109375" style="2" customWidth="1"/>
    <col min="3" max="3" width="10.42578125" style="2" bestFit="1" customWidth="1"/>
    <col min="4" max="4" width="12.7109375" style="2" customWidth="1"/>
    <col min="5" max="7" width="9.140625" style="2"/>
    <col min="8" max="8" width="60.7109375" style="2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41</v>
      </c>
      <c r="B1" s="2" t="s">
        <v>74</v>
      </c>
    </row>
    <row r="2" spans="1:12" s="7" customFormat="1" x14ac:dyDescent="0.25"/>
    <row r="3" spans="1:12" s="7" customFormat="1" x14ac:dyDescent="0.25"/>
    <row r="4" spans="1:12" ht="15.75" thickBot="1" x14ac:dyDescent="0.25">
      <c r="H4" s="16" t="s">
        <v>6</v>
      </c>
      <c r="I4" s="16"/>
      <c r="J4" s="41"/>
    </row>
    <row r="5" spans="1:12" ht="16.5" thickTop="1" thickBot="1" x14ac:dyDescent="0.25">
      <c r="B5" s="16" t="s">
        <v>0</v>
      </c>
      <c r="C5" s="16"/>
      <c r="D5" s="16"/>
      <c r="E5" s="16"/>
      <c r="F5" s="16"/>
      <c r="G5" s="4"/>
      <c r="H5" s="42" t="s">
        <v>45</v>
      </c>
      <c r="I5" s="43" t="s">
        <v>4</v>
      </c>
      <c r="J5" s="41"/>
      <c r="K5" s="13" t="s">
        <v>8</v>
      </c>
      <c r="L5" s="13"/>
    </row>
    <row r="6" spans="1:12" ht="27" thickTop="1" thickBot="1" x14ac:dyDescent="0.25">
      <c r="B6" s="17" t="s">
        <v>45</v>
      </c>
      <c r="C6" s="18" t="s">
        <v>1</v>
      </c>
      <c r="D6" s="19" t="s">
        <v>158</v>
      </c>
      <c r="E6" s="19" t="s">
        <v>159</v>
      </c>
      <c r="F6" s="20" t="s">
        <v>2</v>
      </c>
      <c r="G6" s="8"/>
      <c r="H6" s="44"/>
      <c r="I6" s="45" t="s">
        <v>5</v>
      </c>
      <c r="J6" s="41"/>
      <c r="K6" s="1" t="s">
        <v>9</v>
      </c>
      <c r="L6" s="1" t="s">
        <v>10</v>
      </c>
    </row>
    <row r="7" spans="1:12" ht="15.75" thickTop="1" x14ac:dyDescent="0.2">
      <c r="B7" s="21" t="s">
        <v>64</v>
      </c>
      <c r="C7" s="22">
        <v>6.5258104507926462E-2</v>
      </c>
      <c r="D7" s="23">
        <v>0.24698399414633451</v>
      </c>
      <c r="E7" s="24">
        <v>37911</v>
      </c>
      <c r="F7" s="25">
        <v>0</v>
      </c>
      <c r="G7" s="8"/>
      <c r="H7" s="21" t="s">
        <v>64</v>
      </c>
      <c r="I7" s="46">
        <v>3.5733041041530821E-2</v>
      </c>
      <c r="J7" s="41"/>
      <c r="K7" s="117">
        <f>((1-C7)/D7)*I7</f>
        <v>0.13523617443431116</v>
      </c>
      <c r="L7" s="117">
        <f>((0-C7)/D7)*I7</f>
        <v>-9.4413831743794842E-3</v>
      </c>
    </row>
    <row r="8" spans="1:12" x14ac:dyDescent="0.2">
      <c r="B8" s="26" t="s">
        <v>65</v>
      </c>
      <c r="C8" s="27">
        <v>0.16617868164912561</v>
      </c>
      <c r="D8" s="28">
        <v>0.37224586293813572</v>
      </c>
      <c r="E8" s="29">
        <v>37911</v>
      </c>
      <c r="F8" s="30">
        <v>0</v>
      </c>
      <c r="G8" s="8"/>
      <c r="H8" s="26" t="s">
        <v>65</v>
      </c>
      <c r="I8" s="47">
        <v>2.5288736343983591E-2</v>
      </c>
      <c r="J8" s="41"/>
      <c r="K8" s="117">
        <f t="shared" ref="K8:K18" si="0">((1-C8)/D8)*I8</f>
        <v>5.6646129822193463E-2</v>
      </c>
      <c r="L8" s="117">
        <f t="shared" ref="L8:L71" si="1">((0-C8)/D8)*I8</f>
        <v>-1.1289444113752139E-2</v>
      </c>
    </row>
    <row r="9" spans="1:12" x14ac:dyDescent="0.2">
      <c r="B9" s="26" t="s">
        <v>75</v>
      </c>
      <c r="C9" s="27">
        <v>5.4759832238664242E-2</v>
      </c>
      <c r="D9" s="28">
        <v>0.22751386415401126</v>
      </c>
      <c r="E9" s="29">
        <v>37911</v>
      </c>
      <c r="F9" s="30">
        <v>0</v>
      </c>
      <c r="G9" s="8"/>
      <c r="H9" s="26" t="s">
        <v>75</v>
      </c>
      <c r="I9" s="47">
        <v>-1.9862811240167889E-3</v>
      </c>
      <c r="J9" s="41"/>
      <c r="K9" s="117">
        <f t="shared" si="0"/>
        <v>-8.2523001834114915E-3</v>
      </c>
      <c r="L9" s="117">
        <f t="shared" si="1"/>
        <v>4.7807381556473437E-4</v>
      </c>
    </row>
    <row r="10" spans="1:12" x14ac:dyDescent="0.2">
      <c r="B10" s="26" t="s">
        <v>66</v>
      </c>
      <c r="C10" s="27">
        <v>0.10076231173010472</v>
      </c>
      <c r="D10" s="28">
        <v>0.30101770442972253</v>
      </c>
      <c r="E10" s="29">
        <v>37911</v>
      </c>
      <c r="F10" s="30">
        <v>0</v>
      </c>
      <c r="G10" s="8"/>
      <c r="H10" s="26" t="s">
        <v>66</v>
      </c>
      <c r="I10" s="47">
        <v>-2.3083148102429371E-3</v>
      </c>
      <c r="J10" s="41"/>
      <c r="K10" s="117">
        <f t="shared" si="0"/>
        <v>-6.8956863440789145E-3</v>
      </c>
      <c r="L10" s="117">
        <f t="shared" si="1"/>
        <v>7.7268257998830935E-4</v>
      </c>
    </row>
    <row r="11" spans="1:12" x14ac:dyDescent="0.2">
      <c r="B11" s="26" t="s">
        <v>47</v>
      </c>
      <c r="C11" s="27">
        <v>8.4777505209569781E-2</v>
      </c>
      <c r="D11" s="28">
        <v>0.27855399210371612</v>
      </c>
      <c r="E11" s="29">
        <v>37911</v>
      </c>
      <c r="F11" s="30">
        <v>0</v>
      </c>
      <c r="G11" s="8"/>
      <c r="H11" s="26" t="s">
        <v>47</v>
      </c>
      <c r="I11" s="47">
        <v>-1.1227654569958948E-2</v>
      </c>
      <c r="J11" s="41"/>
      <c r="K11" s="117">
        <f t="shared" si="0"/>
        <v>-3.6889803476005956E-2</v>
      </c>
      <c r="L11" s="117">
        <f t="shared" si="1"/>
        <v>3.4171204534075897E-3</v>
      </c>
    </row>
    <row r="12" spans="1:12" x14ac:dyDescent="0.2">
      <c r="B12" s="26" t="s">
        <v>67</v>
      </c>
      <c r="C12" s="27">
        <v>7.0507240642557562E-2</v>
      </c>
      <c r="D12" s="28">
        <v>0.25600331713604302</v>
      </c>
      <c r="E12" s="29">
        <v>37911</v>
      </c>
      <c r="F12" s="30">
        <v>0</v>
      </c>
      <c r="G12" s="8"/>
      <c r="H12" s="26" t="s">
        <v>67</v>
      </c>
      <c r="I12" s="47">
        <v>-5.6538163567735368E-3</v>
      </c>
      <c r="J12" s="41"/>
      <c r="K12" s="117">
        <f t="shared" si="0"/>
        <v>-2.0527786222258267E-2</v>
      </c>
      <c r="L12" s="117">
        <f t="shared" si="1"/>
        <v>1.5571477544723406E-3</v>
      </c>
    </row>
    <row r="13" spans="1:12" x14ac:dyDescent="0.2">
      <c r="B13" s="26" t="s">
        <v>68</v>
      </c>
      <c r="C13" s="27">
        <v>2.7379916119332121E-2</v>
      </c>
      <c r="D13" s="28">
        <v>0.16318994691025357</v>
      </c>
      <c r="E13" s="29">
        <v>37911</v>
      </c>
      <c r="F13" s="30">
        <v>0</v>
      </c>
      <c r="G13" s="8"/>
      <c r="H13" s="26" t="s">
        <v>68</v>
      </c>
      <c r="I13" s="47">
        <v>-1.5410438135200153E-2</v>
      </c>
      <c r="J13" s="41"/>
      <c r="K13" s="117">
        <f t="shared" si="0"/>
        <v>-9.1846966773873356E-2</v>
      </c>
      <c r="L13" s="117">
        <f t="shared" si="1"/>
        <v>2.585554511737058E-3</v>
      </c>
    </row>
    <row r="14" spans="1:12" x14ac:dyDescent="0.2">
      <c r="B14" s="26" t="s">
        <v>69</v>
      </c>
      <c r="C14" s="27">
        <v>7.3804436707024343E-2</v>
      </c>
      <c r="D14" s="28">
        <v>0.26145581840419962</v>
      </c>
      <c r="E14" s="29">
        <v>37911</v>
      </c>
      <c r="F14" s="30">
        <v>0</v>
      </c>
      <c r="G14" s="8"/>
      <c r="H14" s="26" t="s">
        <v>69</v>
      </c>
      <c r="I14" s="47">
        <v>-1.0617185385433544E-2</v>
      </c>
      <c r="J14" s="41"/>
      <c r="K14" s="117">
        <f t="shared" si="0"/>
        <v>-3.7610905194870273E-2</v>
      </c>
      <c r="L14" s="117">
        <f t="shared" si="1"/>
        <v>2.9970470405618153E-3</v>
      </c>
    </row>
    <row r="15" spans="1:12" x14ac:dyDescent="0.2">
      <c r="B15" s="26" t="s">
        <v>70</v>
      </c>
      <c r="C15" s="27">
        <v>3.1943235472554142E-2</v>
      </c>
      <c r="D15" s="28">
        <v>0.17585130329801568</v>
      </c>
      <c r="E15" s="29">
        <v>37911</v>
      </c>
      <c r="F15" s="30">
        <v>0</v>
      </c>
      <c r="G15" s="8"/>
      <c r="H15" s="26" t="s">
        <v>70</v>
      </c>
      <c r="I15" s="47">
        <v>-1.0591826374515547E-2</v>
      </c>
      <c r="J15" s="41"/>
      <c r="K15" s="117">
        <f t="shared" si="0"/>
        <v>-5.8307723504177685E-2</v>
      </c>
      <c r="L15" s="117">
        <f t="shared" si="1"/>
        <v>1.9239959990070621E-3</v>
      </c>
    </row>
    <row r="16" spans="1:12" x14ac:dyDescent="0.2">
      <c r="B16" s="26" t="s">
        <v>48</v>
      </c>
      <c r="C16" s="27">
        <v>8.1506686713618742E-2</v>
      </c>
      <c r="D16" s="28">
        <v>0.2736152800918234</v>
      </c>
      <c r="E16" s="29">
        <v>37911</v>
      </c>
      <c r="F16" s="30">
        <v>0</v>
      </c>
      <c r="G16" s="8"/>
      <c r="H16" s="26" t="s">
        <v>48</v>
      </c>
      <c r="I16" s="47">
        <v>1.7872486274192511E-3</v>
      </c>
      <c r="J16" s="41"/>
      <c r="K16" s="117">
        <f t="shared" si="0"/>
        <v>5.9995768983148292E-3</v>
      </c>
      <c r="L16" s="117">
        <f t="shared" si="1"/>
        <v>-5.3239977645078607E-4</v>
      </c>
    </row>
    <row r="17" spans="2:12" x14ac:dyDescent="0.2">
      <c r="B17" s="26" t="s">
        <v>71</v>
      </c>
      <c r="C17" s="27">
        <v>2.0257972620083879E-2</v>
      </c>
      <c r="D17" s="28">
        <v>0.14088332303827952</v>
      </c>
      <c r="E17" s="29">
        <v>37911</v>
      </c>
      <c r="F17" s="30">
        <v>0</v>
      </c>
      <c r="G17" s="8"/>
      <c r="H17" s="26" t="s">
        <v>71</v>
      </c>
      <c r="I17" s="47">
        <v>1.4565987774868157E-3</v>
      </c>
      <c r="J17" s="41"/>
      <c r="K17" s="117">
        <f t="shared" si="0"/>
        <v>1.0129595246318004E-2</v>
      </c>
      <c r="L17" s="117">
        <f t="shared" si="1"/>
        <v>-2.0944805613903639E-4</v>
      </c>
    </row>
    <row r="18" spans="2:12" x14ac:dyDescent="0.2">
      <c r="B18" s="26" t="s">
        <v>72</v>
      </c>
      <c r="C18" s="27">
        <v>1.099944607106117E-2</v>
      </c>
      <c r="D18" s="28">
        <v>0.10430122344458501</v>
      </c>
      <c r="E18" s="29">
        <v>37911</v>
      </c>
      <c r="F18" s="30">
        <v>0</v>
      </c>
      <c r="G18" s="8"/>
      <c r="H18" s="26" t="s">
        <v>72</v>
      </c>
      <c r="I18" s="47">
        <v>3.8098828206867934E-3</v>
      </c>
      <c r="J18" s="41"/>
      <c r="K18" s="117">
        <f t="shared" si="0"/>
        <v>3.6125906251382595E-2</v>
      </c>
      <c r="L18" s="117">
        <f t="shared" si="1"/>
        <v>-4.0178436301345667E-4</v>
      </c>
    </row>
    <row r="19" spans="2:12" ht="24" x14ac:dyDescent="0.2">
      <c r="B19" s="26" t="s">
        <v>49</v>
      </c>
      <c r="C19" s="27">
        <v>0.15829178866292107</v>
      </c>
      <c r="D19" s="28">
        <v>0.36501919514733494</v>
      </c>
      <c r="E19" s="29">
        <v>37911</v>
      </c>
      <c r="F19" s="30">
        <v>0</v>
      </c>
      <c r="G19" s="8"/>
      <c r="H19" s="26" t="s">
        <v>49</v>
      </c>
      <c r="I19" s="47">
        <v>-3.5892487737448089E-2</v>
      </c>
      <c r="J19" s="41"/>
      <c r="K19" s="117">
        <f>((1-C19)/D19)*I19</f>
        <v>-8.2765514952525224E-2</v>
      </c>
      <c r="L19" s="117">
        <f t="shared" si="1"/>
        <v>1.5564896748044623E-2</v>
      </c>
    </row>
    <row r="20" spans="2:12" x14ac:dyDescent="0.2">
      <c r="B20" s="26" t="s">
        <v>50</v>
      </c>
      <c r="C20" s="27">
        <v>3.967186304766427E-2</v>
      </c>
      <c r="D20" s="28">
        <v>0.19518968028374392</v>
      </c>
      <c r="E20" s="29">
        <v>37911</v>
      </c>
      <c r="F20" s="30">
        <v>0</v>
      </c>
      <c r="G20" s="8"/>
      <c r="H20" s="26" t="s">
        <v>50</v>
      </c>
      <c r="I20" s="47">
        <v>2.9916839375148184E-2</v>
      </c>
      <c r="J20" s="41"/>
      <c r="K20" s="117">
        <f t="shared" ref="K20:K83" si="2">((1-C20)/D20)*I20</f>
        <v>0.14719006957168046</v>
      </c>
      <c r="L20" s="117">
        <f t="shared" si="1"/>
        <v>-6.0805302451673428E-3</v>
      </c>
    </row>
    <row r="21" spans="2:12" x14ac:dyDescent="0.2">
      <c r="B21" s="26" t="s">
        <v>76</v>
      </c>
      <c r="C21" s="27">
        <v>1.3900978607791934E-2</v>
      </c>
      <c r="D21" s="28">
        <v>0.11708160823955323</v>
      </c>
      <c r="E21" s="29">
        <v>37911</v>
      </c>
      <c r="F21" s="30">
        <v>0</v>
      </c>
      <c r="G21" s="8"/>
      <c r="H21" s="26" t="s">
        <v>76</v>
      </c>
      <c r="I21" s="47">
        <v>6.886319416950646E-3</v>
      </c>
      <c r="J21" s="41"/>
      <c r="K21" s="117">
        <f t="shared" si="2"/>
        <v>5.7998800496106895E-2</v>
      </c>
      <c r="L21" s="117">
        <f t="shared" si="1"/>
        <v>-8.1760560297047759E-4</v>
      </c>
    </row>
    <row r="22" spans="2:12" x14ac:dyDescent="0.2">
      <c r="B22" s="26" t="s">
        <v>77</v>
      </c>
      <c r="C22" s="27">
        <v>3.5055788557410775E-2</v>
      </c>
      <c r="D22" s="28">
        <v>0.18392327895189151</v>
      </c>
      <c r="E22" s="29">
        <v>37911</v>
      </c>
      <c r="F22" s="30">
        <v>0</v>
      </c>
      <c r="G22" s="8"/>
      <c r="H22" s="26" t="s">
        <v>77</v>
      </c>
      <c r="I22" s="47">
        <v>3.1449836851208203E-2</v>
      </c>
      <c r="J22" s="41"/>
      <c r="K22" s="117">
        <f t="shared" si="2"/>
        <v>0.16499998365255919</v>
      </c>
      <c r="L22" s="117">
        <f t="shared" si="1"/>
        <v>-5.9943408855243326E-3</v>
      </c>
    </row>
    <row r="23" spans="2:12" x14ac:dyDescent="0.2">
      <c r="B23" s="26" t="s">
        <v>78</v>
      </c>
      <c r="C23" s="27">
        <v>5.9613304845559337E-2</v>
      </c>
      <c r="D23" s="28">
        <v>0.23677212142650442</v>
      </c>
      <c r="E23" s="29">
        <v>37911</v>
      </c>
      <c r="F23" s="30">
        <v>0</v>
      </c>
      <c r="G23" s="8"/>
      <c r="H23" s="26" t="s">
        <v>78</v>
      </c>
      <c r="I23" s="47">
        <v>3.6814883459677622E-2</v>
      </c>
      <c r="J23" s="41"/>
      <c r="K23" s="117">
        <f t="shared" si="2"/>
        <v>0.14621749545749818</v>
      </c>
      <c r="L23" s="117">
        <f t="shared" si="1"/>
        <v>-9.2690679008708282E-3</v>
      </c>
    </row>
    <row r="24" spans="2:12" x14ac:dyDescent="0.2">
      <c r="B24" s="26" t="s">
        <v>79</v>
      </c>
      <c r="C24" s="27">
        <v>1.8807206351718498E-2</v>
      </c>
      <c r="D24" s="28">
        <v>0.13584543463856455</v>
      </c>
      <c r="E24" s="29">
        <v>37911</v>
      </c>
      <c r="F24" s="30">
        <v>0</v>
      </c>
      <c r="G24" s="8"/>
      <c r="H24" s="26" t="s">
        <v>79</v>
      </c>
      <c r="I24" s="47">
        <v>1.3475509984584548E-2</v>
      </c>
      <c r="J24" s="41"/>
      <c r="K24" s="117">
        <f t="shared" si="2"/>
        <v>9.7331745618017759E-2</v>
      </c>
      <c r="L24" s="117">
        <f t="shared" si="1"/>
        <v>-1.8656254267876405E-3</v>
      </c>
    </row>
    <row r="25" spans="2:12" x14ac:dyDescent="0.2">
      <c r="B25" s="26" t="s">
        <v>80</v>
      </c>
      <c r="C25" s="27">
        <v>5.9481417002980666E-2</v>
      </c>
      <c r="D25" s="28">
        <v>0.23652664484896777</v>
      </c>
      <c r="E25" s="29">
        <v>37911</v>
      </c>
      <c r="F25" s="30">
        <v>0</v>
      </c>
      <c r="G25" s="8"/>
      <c r="H25" s="26" t="s">
        <v>80</v>
      </c>
      <c r="I25" s="47">
        <v>9.5152921730564562E-3</v>
      </c>
      <c r="J25" s="41"/>
      <c r="K25" s="117">
        <f t="shared" si="2"/>
        <v>3.7836367725590486E-2</v>
      </c>
      <c r="L25" s="117">
        <f t="shared" si="1"/>
        <v>-2.3928934603210275E-3</v>
      </c>
    </row>
    <row r="26" spans="2:12" x14ac:dyDescent="0.2">
      <c r="B26" s="26" t="s">
        <v>81</v>
      </c>
      <c r="C26" s="27">
        <v>0.18105563029199967</v>
      </c>
      <c r="D26" s="28">
        <v>0.38506934473576743</v>
      </c>
      <c r="E26" s="29">
        <v>37911</v>
      </c>
      <c r="F26" s="30">
        <v>0</v>
      </c>
      <c r="G26" s="8"/>
      <c r="H26" s="26" t="s">
        <v>81</v>
      </c>
      <c r="I26" s="47">
        <v>-6.249992994491204E-3</v>
      </c>
      <c r="J26" s="41"/>
      <c r="K26" s="117">
        <f t="shared" si="2"/>
        <v>-1.3292142424542347E-2</v>
      </c>
      <c r="L26" s="117">
        <f t="shared" si="1"/>
        <v>2.938682178698704E-3</v>
      </c>
    </row>
    <row r="27" spans="2:12" x14ac:dyDescent="0.2">
      <c r="B27" s="26" t="s">
        <v>82</v>
      </c>
      <c r="C27" s="27">
        <v>0.14502387169950673</v>
      </c>
      <c r="D27" s="28">
        <v>0.35212954864534729</v>
      </c>
      <c r="E27" s="29">
        <v>37911</v>
      </c>
      <c r="F27" s="30">
        <v>0</v>
      </c>
      <c r="G27" s="8"/>
      <c r="H27" s="26" t="s">
        <v>82</v>
      </c>
      <c r="I27" s="47">
        <v>-2.7333943940689564E-2</v>
      </c>
      <c r="J27" s="41"/>
      <c r="K27" s="117">
        <f t="shared" si="2"/>
        <v>-6.6367249358930722E-2</v>
      </c>
      <c r="L27" s="117">
        <f t="shared" si="1"/>
        <v>1.1257431801295811E-2</v>
      </c>
    </row>
    <row r="28" spans="2:12" x14ac:dyDescent="0.2">
      <c r="B28" s="26" t="s">
        <v>83</v>
      </c>
      <c r="C28" s="27">
        <v>0.10152726121706102</v>
      </c>
      <c r="D28" s="28">
        <v>0.30202960559899406</v>
      </c>
      <c r="E28" s="29">
        <v>37911</v>
      </c>
      <c r="F28" s="30">
        <v>0</v>
      </c>
      <c r="G28" s="8"/>
      <c r="H28" s="26" t="s">
        <v>83</v>
      </c>
      <c r="I28" s="47">
        <v>-4.7687640494733667E-2</v>
      </c>
      <c r="J28" s="41"/>
      <c r="K28" s="117">
        <f t="shared" si="2"/>
        <v>-0.14186041423464432</v>
      </c>
      <c r="L28" s="117">
        <f t="shared" si="1"/>
        <v>1.6030201819891551E-2</v>
      </c>
    </row>
    <row r="29" spans="2:12" ht="24" x14ac:dyDescent="0.2">
      <c r="B29" s="26" t="s">
        <v>84</v>
      </c>
      <c r="C29" s="27">
        <v>0.20492732979873918</v>
      </c>
      <c r="D29" s="28">
        <v>0.40365383333593619</v>
      </c>
      <c r="E29" s="29">
        <v>37911</v>
      </c>
      <c r="F29" s="30">
        <v>0</v>
      </c>
      <c r="G29" s="8"/>
      <c r="H29" s="26" t="s">
        <v>84</v>
      </c>
      <c r="I29" s="47">
        <v>6.3097959114676624E-2</v>
      </c>
      <c r="J29" s="41"/>
      <c r="K29" s="117">
        <f t="shared" si="2"/>
        <v>0.12428338019969859</v>
      </c>
      <c r="L29" s="117">
        <f t="shared" si="1"/>
        <v>-3.203362685858465E-2</v>
      </c>
    </row>
    <row r="30" spans="2:12" x14ac:dyDescent="0.2">
      <c r="B30" s="26" t="s">
        <v>85</v>
      </c>
      <c r="C30" s="27">
        <v>2.2658331355015694E-2</v>
      </c>
      <c r="D30" s="28">
        <v>0.14881369399377178</v>
      </c>
      <c r="E30" s="29">
        <v>37911</v>
      </c>
      <c r="F30" s="30">
        <v>0</v>
      </c>
      <c r="G30" s="8"/>
      <c r="H30" s="26" t="s">
        <v>85</v>
      </c>
      <c r="I30" s="47">
        <v>8.7107746203016895E-3</v>
      </c>
      <c r="J30" s="41"/>
      <c r="K30" s="117">
        <f t="shared" si="2"/>
        <v>5.7208464988123597E-2</v>
      </c>
      <c r="L30" s="117">
        <f t="shared" si="1"/>
        <v>-1.3263001032278467E-3</v>
      </c>
    </row>
    <row r="31" spans="2:12" x14ac:dyDescent="0.2">
      <c r="B31" s="26" t="s">
        <v>86</v>
      </c>
      <c r="C31" s="27">
        <v>0.15227770304133365</v>
      </c>
      <c r="D31" s="28">
        <v>0.35929459966291855</v>
      </c>
      <c r="E31" s="29">
        <v>37911</v>
      </c>
      <c r="F31" s="30">
        <v>0</v>
      </c>
      <c r="G31" s="8"/>
      <c r="H31" s="26" t="s">
        <v>86</v>
      </c>
      <c r="I31" s="47">
        <v>2.3885295331849212E-2</v>
      </c>
      <c r="J31" s="41"/>
      <c r="K31" s="117">
        <f t="shared" si="2"/>
        <v>5.635513988033107E-2</v>
      </c>
      <c r="L31" s="117">
        <f t="shared" si="1"/>
        <v>-1.012316331225189E-2</v>
      </c>
    </row>
    <row r="32" spans="2:12" x14ac:dyDescent="0.2">
      <c r="B32" s="26" t="s">
        <v>87</v>
      </c>
      <c r="C32" s="27">
        <v>3.3763287700139803E-2</v>
      </c>
      <c r="D32" s="28">
        <v>0.18062167270454405</v>
      </c>
      <c r="E32" s="29">
        <v>37911</v>
      </c>
      <c r="F32" s="30">
        <v>0</v>
      </c>
      <c r="G32" s="8"/>
      <c r="H32" s="26" t="s">
        <v>87</v>
      </c>
      <c r="I32" s="47">
        <v>-4.3705904208676451E-3</v>
      </c>
      <c r="J32" s="41"/>
      <c r="K32" s="117">
        <f t="shared" si="2"/>
        <v>-2.338049944857018E-2</v>
      </c>
      <c r="L32" s="117">
        <f t="shared" si="1"/>
        <v>8.1698668598099511E-4</v>
      </c>
    </row>
    <row r="33" spans="2:12" x14ac:dyDescent="0.2">
      <c r="B33" s="26" t="s">
        <v>88</v>
      </c>
      <c r="C33" s="27">
        <v>0.55730526760043264</v>
      </c>
      <c r="D33" s="28">
        <v>0.49671180200183312</v>
      </c>
      <c r="E33" s="29">
        <v>37911</v>
      </c>
      <c r="F33" s="30">
        <v>0</v>
      </c>
      <c r="G33" s="8"/>
      <c r="H33" s="26" t="s">
        <v>88</v>
      </c>
      <c r="I33" s="47">
        <v>-7.2366813843529609E-2</v>
      </c>
      <c r="J33" s="41"/>
      <c r="K33" s="117">
        <f t="shared" si="2"/>
        <v>-6.4496972207945272E-2</v>
      </c>
      <c r="L33" s="117">
        <f t="shared" si="1"/>
        <v>8.1194782149166908E-2</v>
      </c>
    </row>
    <row r="34" spans="2:12" x14ac:dyDescent="0.2">
      <c r="B34" s="26" t="s">
        <v>89</v>
      </c>
      <c r="C34" s="27">
        <v>1.6670623301944028E-2</v>
      </c>
      <c r="D34" s="28">
        <v>0.12803572170297192</v>
      </c>
      <c r="E34" s="29">
        <v>37911</v>
      </c>
      <c r="F34" s="30">
        <v>0</v>
      </c>
      <c r="G34" s="8"/>
      <c r="H34" s="26" t="s">
        <v>89</v>
      </c>
      <c r="I34" s="47">
        <v>6.8502108779518796E-4</v>
      </c>
      <c r="J34" s="41"/>
      <c r="K34" s="117">
        <f t="shared" si="2"/>
        <v>5.2610423897898103E-3</v>
      </c>
      <c r="L34" s="117">
        <f t="shared" si="1"/>
        <v>-8.9191737716869018E-5</v>
      </c>
    </row>
    <row r="35" spans="2:12" x14ac:dyDescent="0.2">
      <c r="B35" s="26" t="s">
        <v>90</v>
      </c>
      <c r="C35" s="27">
        <v>2.28165967661101E-2</v>
      </c>
      <c r="D35" s="28">
        <v>0.14932041992940884</v>
      </c>
      <c r="E35" s="29">
        <v>37911</v>
      </c>
      <c r="F35" s="30">
        <v>0</v>
      </c>
      <c r="G35" s="8"/>
      <c r="H35" s="26" t="s">
        <v>90</v>
      </c>
      <c r="I35" s="47">
        <v>8.35146223370733E-3</v>
      </c>
      <c r="J35" s="41"/>
      <c r="K35" s="117">
        <f t="shared" si="2"/>
        <v>5.4653678923294612E-2</v>
      </c>
      <c r="L35" s="117">
        <f t="shared" si="1"/>
        <v>-1.2761278483142536E-3</v>
      </c>
    </row>
    <row r="36" spans="2:12" x14ac:dyDescent="0.2">
      <c r="B36" s="26" t="s">
        <v>91</v>
      </c>
      <c r="C36" s="27">
        <v>0.15475719448181266</v>
      </c>
      <c r="D36" s="28">
        <v>0.36167783414280769</v>
      </c>
      <c r="E36" s="29">
        <v>37911</v>
      </c>
      <c r="F36" s="30">
        <v>0</v>
      </c>
      <c r="G36" s="8"/>
      <c r="H36" s="26" t="s">
        <v>91</v>
      </c>
      <c r="I36" s="47">
        <v>2.3573668901849105E-2</v>
      </c>
      <c r="J36" s="41"/>
      <c r="K36" s="117">
        <f t="shared" si="2"/>
        <v>5.5091775491799298E-2</v>
      </c>
      <c r="L36" s="117">
        <f t="shared" si="1"/>
        <v>-1.0086863275820325E-2</v>
      </c>
    </row>
    <row r="37" spans="2:12" x14ac:dyDescent="0.2">
      <c r="B37" s="26" t="s">
        <v>92</v>
      </c>
      <c r="C37" s="27">
        <v>0.58370921368468254</v>
      </c>
      <c r="D37" s="28">
        <v>0.49294946725982802</v>
      </c>
      <c r="E37" s="29">
        <v>37911</v>
      </c>
      <c r="F37" s="30">
        <v>0</v>
      </c>
      <c r="G37" s="8"/>
      <c r="H37" s="26" t="s">
        <v>92</v>
      </c>
      <c r="I37" s="47">
        <v>-7.4215797120986374E-2</v>
      </c>
      <c r="J37" s="41"/>
      <c r="K37" s="117">
        <f t="shared" si="2"/>
        <v>-6.2674482056451652E-2</v>
      </c>
      <c r="L37" s="117">
        <f t="shared" si="1"/>
        <v>8.7880092093981663E-2</v>
      </c>
    </row>
    <row r="38" spans="2:12" x14ac:dyDescent="0.2">
      <c r="B38" s="26" t="s">
        <v>93</v>
      </c>
      <c r="C38" s="27">
        <v>0.15768510458705914</v>
      </c>
      <c r="D38" s="28">
        <v>0.36445029284254055</v>
      </c>
      <c r="E38" s="29">
        <v>37911</v>
      </c>
      <c r="F38" s="30">
        <v>0</v>
      </c>
      <c r="G38" s="8"/>
      <c r="H38" s="26" t="s">
        <v>93</v>
      </c>
      <c r="I38" s="47">
        <v>8.4078101377553106E-3</v>
      </c>
      <c r="J38" s="41"/>
      <c r="K38" s="117">
        <f t="shared" si="2"/>
        <v>1.9432070314990779E-2</v>
      </c>
      <c r="L38" s="117">
        <f t="shared" si="1"/>
        <v>-3.637770217111291E-3</v>
      </c>
    </row>
    <row r="39" spans="2:12" x14ac:dyDescent="0.2">
      <c r="B39" s="26" t="s">
        <v>94</v>
      </c>
      <c r="C39" s="27">
        <v>7.7391786025164194E-2</v>
      </c>
      <c r="D39" s="28">
        <v>0.26721560760868507</v>
      </c>
      <c r="E39" s="29">
        <v>37911</v>
      </c>
      <c r="F39" s="30">
        <v>0</v>
      </c>
      <c r="G39" s="8"/>
      <c r="H39" s="26" t="s">
        <v>94</v>
      </c>
      <c r="I39" s="47">
        <v>-2.8901695171769735E-2</v>
      </c>
      <c r="J39" s="41"/>
      <c r="K39" s="117">
        <f t="shared" si="2"/>
        <v>-9.9788113433554343E-2</v>
      </c>
      <c r="L39" s="117">
        <f t="shared" si="1"/>
        <v>8.3705956718428797E-3</v>
      </c>
    </row>
    <row r="40" spans="2:12" x14ac:dyDescent="0.2">
      <c r="B40" s="26" t="s">
        <v>95</v>
      </c>
      <c r="C40" s="27">
        <v>0.50407533433568097</v>
      </c>
      <c r="D40" s="28">
        <v>0.49998998567773834</v>
      </c>
      <c r="E40" s="29">
        <v>37911</v>
      </c>
      <c r="F40" s="30">
        <v>0</v>
      </c>
      <c r="G40" s="8"/>
      <c r="H40" s="26" t="s">
        <v>95</v>
      </c>
      <c r="I40" s="47">
        <v>7.838956609152116E-2</v>
      </c>
      <c r="J40" s="41"/>
      <c r="K40" s="117">
        <f t="shared" si="2"/>
        <v>7.7752195982111569E-2</v>
      </c>
      <c r="L40" s="117">
        <f t="shared" si="1"/>
        <v>-7.9030076337330599E-2</v>
      </c>
    </row>
    <row r="41" spans="2:12" x14ac:dyDescent="0.2">
      <c r="B41" s="26" t="s">
        <v>96</v>
      </c>
      <c r="C41" s="27">
        <v>0.28516789322360264</v>
      </c>
      <c r="D41" s="28">
        <v>0.45150032450978211</v>
      </c>
      <c r="E41" s="29">
        <v>37911</v>
      </c>
      <c r="F41" s="30">
        <v>0</v>
      </c>
      <c r="G41" s="8"/>
      <c r="H41" s="26" t="s">
        <v>96</v>
      </c>
      <c r="I41" s="47">
        <v>-3.9328374259322646E-2</v>
      </c>
      <c r="J41" s="41"/>
      <c r="K41" s="117">
        <f t="shared" si="2"/>
        <v>-6.2266144899023552E-2</v>
      </c>
      <c r="L41" s="117">
        <f t="shared" si="1"/>
        <v>2.4839826291636294E-2</v>
      </c>
    </row>
    <row r="42" spans="2:12" x14ac:dyDescent="0.2">
      <c r="B42" s="26" t="s">
        <v>97</v>
      </c>
      <c r="C42" s="27">
        <v>7.0137954683337292E-2</v>
      </c>
      <c r="D42" s="28">
        <v>0.25538273698553904</v>
      </c>
      <c r="E42" s="29">
        <v>37911</v>
      </c>
      <c r="F42" s="30">
        <v>0</v>
      </c>
      <c r="G42" s="8"/>
      <c r="H42" s="26" t="s">
        <v>97</v>
      </c>
      <c r="I42" s="47">
        <v>-3.1825921193452733E-2</v>
      </c>
      <c r="J42" s="41"/>
      <c r="K42" s="117">
        <f t="shared" si="2"/>
        <v>-0.11587986143600072</v>
      </c>
      <c r="L42" s="117">
        <f t="shared" si="1"/>
        <v>8.740626107974752E-3</v>
      </c>
    </row>
    <row r="43" spans="2:12" x14ac:dyDescent="0.2">
      <c r="B43" s="26" t="s">
        <v>98</v>
      </c>
      <c r="C43" s="27">
        <v>4.6160744902534884E-2</v>
      </c>
      <c r="D43" s="28">
        <v>0.20983586911136309</v>
      </c>
      <c r="E43" s="29">
        <v>37911</v>
      </c>
      <c r="F43" s="30">
        <v>0</v>
      </c>
      <c r="G43" s="8"/>
      <c r="H43" s="26" t="s">
        <v>98</v>
      </c>
      <c r="I43" s="47">
        <v>-2.5794120971767372E-2</v>
      </c>
      <c r="J43" s="41"/>
      <c r="K43" s="117">
        <f t="shared" si="2"/>
        <v>-0.11725090299288665</v>
      </c>
      <c r="L43" s="117">
        <f t="shared" si="1"/>
        <v>5.6743198539186308E-3</v>
      </c>
    </row>
    <row r="44" spans="2:12" x14ac:dyDescent="0.2">
      <c r="B44" s="26" t="s">
        <v>99</v>
      </c>
      <c r="C44" s="27">
        <v>5.2042942681543615E-2</v>
      </c>
      <c r="D44" s="28">
        <v>0.22211658235350792</v>
      </c>
      <c r="E44" s="29">
        <v>37911</v>
      </c>
      <c r="F44" s="30">
        <v>0</v>
      </c>
      <c r="G44" s="8"/>
      <c r="H44" s="26" t="s">
        <v>99</v>
      </c>
      <c r="I44" s="47">
        <v>-1.9246089869651036E-2</v>
      </c>
      <c r="J44" s="41"/>
      <c r="K44" s="117">
        <f t="shared" si="2"/>
        <v>-8.2139147489151049E-2</v>
      </c>
      <c r="L44" s="117">
        <f t="shared" si="1"/>
        <v>4.5094478823555842E-3</v>
      </c>
    </row>
    <row r="45" spans="2:12" x14ac:dyDescent="0.2">
      <c r="B45" s="26" t="s">
        <v>100</v>
      </c>
      <c r="C45" s="27">
        <v>1.318878425786711E-2</v>
      </c>
      <c r="D45" s="28">
        <v>0.11408410729177876</v>
      </c>
      <c r="E45" s="29">
        <v>37911</v>
      </c>
      <c r="F45" s="30">
        <v>0</v>
      </c>
      <c r="G45" s="8"/>
      <c r="H45" s="26" t="s">
        <v>100</v>
      </c>
      <c r="I45" s="47">
        <v>-3.0158740249297284E-3</v>
      </c>
      <c r="J45" s="41"/>
      <c r="K45" s="117">
        <f t="shared" si="2"/>
        <v>-2.6086879090480391E-2</v>
      </c>
      <c r="L45" s="117">
        <f t="shared" si="1"/>
        <v>3.4865252319478754E-4</v>
      </c>
    </row>
    <row r="46" spans="2:12" x14ac:dyDescent="0.2">
      <c r="B46" s="26" t="s">
        <v>101</v>
      </c>
      <c r="C46" s="27">
        <v>0.6539790562105986</v>
      </c>
      <c r="D46" s="28">
        <v>0.47570623224611347</v>
      </c>
      <c r="E46" s="29">
        <v>37911</v>
      </c>
      <c r="F46" s="30">
        <v>0</v>
      </c>
      <c r="G46" s="8"/>
      <c r="H46" s="26" t="s">
        <v>101</v>
      </c>
      <c r="I46" s="47">
        <v>-5.5459611434238811E-2</v>
      </c>
      <c r="J46" s="41"/>
      <c r="K46" s="117">
        <f t="shared" si="2"/>
        <v>-4.0340415554489667E-2</v>
      </c>
      <c r="L46" s="117">
        <f t="shared" si="1"/>
        <v>7.6243323894074011E-2</v>
      </c>
    </row>
    <row r="47" spans="2:12" x14ac:dyDescent="0.2">
      <c r="B47" s="26" t="s">
        <v>102</v>
      </c>
      <c r="C47" s="27">
        <v>0.29218432644878795</v>
      </c>
      <c r="D47" s="28">
        <v>0.45477258183083091</v>
      </c>
      <c r="E47" s="29">
        <v>37911</v>
      </c>
      <c r="F47" s="30">
        <v>0</v>
      </c>
      <c r="G47" s="8"/>
      <c r="H47" s="26" t="s">
        <v>102</v>
      </c>
      <c r="I47" s="47">
        <v>5.8599080080819974E-2</v>
      </c>
      <c r="J47" s="41"/>
      <c r="K47" s="117">
        <f t="shared" si="2"/>
        <v>9.1204591028568205E-2</v>
      </c>
      <c r="L47" s="117">
        <f t="shared" si="1"/>
        <v>-3.7648999583492958E-2</v>
      </c>
    </row>
    <row r="48" spans="2:12" ht="24" x14ac:dyDescent="0.2">
      <c r="B48" s="26" t="s">
        <v>103</v>
      </c>
      <c r="C48" s="27">
        <v>4.7215847643164249E-2</v>
      </c>
      <c r="D48" s="28">
        <v>0.21210303637757952</v>
      </c>
      <c r="E48" s="29">
        <v>37911</v>
      </c>
      <c r="F48" s="30">
        <v>0</v>
      </c>
      <c r="G48" s="8"/>
      <c r="H48" s="26" t="s">
        <v>103</v>
      </c>
      <c r="I48" s="47">
        <v>-9.267646429109988E-4</v>
      </c>
      <c r="J48" s="41"/>
      <c r="K48" s="117">
        <f t="shared" si="2"/>
        <v>-4.1631024232879881E-3</v>
      </c>
      <c r="L48" s="117">
        <f t="shared" si="1"/>
        <v>2.0630528882604297E-4</v>
      </c>
    </row>
    <row r="49" spans="2:12" x14ac:dyDescent="0.2">
      <c r="B49" s="26" t="s">
        <v>104</v>
      </c>
      <c r="C49" s="27">
        <v>0.51794993537495715</v>
      </c>
      <c r="D49" s="28">
        <v>0.49968428621182809</v>
      </c>
      <c r="E49" s="29">
        <v>37911</v>
      </c>
      <c r="F49" s="30">
        <v>0</v>
      </c>
      <c r="G49" s="8"/>
      <c r="H49" s="26" t="s">
        <v>104</v>
      </c>
      <c r="I49" s="47">
        <v>7.813828923835367E-2</v>
      </c>
      <c r="J49" s="41"/>
      <c r="K49" s="117">
        <f t="shared" si="2"/>
        <v>7.5380732227130556E-2</v>
      </c>
      <c r="L49" s="117">
        <f t="shared" si="1"/>
        <v>-8.0994585937725613E-2</v>
      </c>
    </row>
    <row r="50" spans="2:12" x14ac:dyDescent="0.2">
      <c r="B50" s="26" t="s">
        <v>105</v>
      </c>
      <c r="C50" s="27">
        <v>0.60504866661391155</v>
      </c>
      <c r="D50" s="28">
        <v>0.48884668467597986</v>
      </c>
      <c r="E50" s="29">
        <v>37911</v>
      </c>
      <c r="F50" s="30">
        <v>0</v>
      </c>
      <c r="G50" s="8"/>
      <c r="H50" s="26" t="s">
        <v>105</v>
      </c>
      <c r="I50" s="47">
        <v>3.8049987449065584E-2</v>
      </c>
      <c r="J50" s="41"/>
      <c r="K50" s="117">
        <f t="shared" si="2"/>
        <v>3.0741526432348121E-2</v>
      </c>
      <c r="L50" s="117">
        <f t="shared" si="1"/>
        <v>-4.7094712703212534E-2</v>
      </c>
    </row>
    <row r="51" spans="2:12" x14ac:dyDescent="0.2">
      <c r="B51" s="26" t="s">
        <v>106</v>
      </c>
      <c r="C51" s="27">
        <v>0.44058452691830868</v>
      </c>
      <c r="D51" s="28">
        <v>0.49646379828144593</v>
      </c>
      <c r="E51" s="29">
        <v>37911</v>
      </c>
      <c r="F51" s="30">
        <v>0</v>
      </c>
      <c r="G51" s="8"/>
      <c r="H51" s="26" t="s">
        <v>106</v>
      </c>
      <c r="I51" s="47">
        <v>6.3410894518018471E-2</v>
      </c>
      <c r="J51" s="41"/>
      <c r="K51" s="117">
        <f t="shared" si="2"/>
        <v>7.1451404267790786E-2</v>
      </c>
      <c r="L51" s="117">
        <f t="shared" si="1"/>
        <v>-5.6273708293328437E-2</v>
      </c>
    </row>
    <row r="52" spans="2:12" x14ac:dyDescent="0.2">
      <c r="B52" s="26" t="s">
        <v>107</v>
      </c>
      <c r="C52" s="27">
        <v>1.8517053098045421E-2</v>
      </c>
      <c r="D52" s="28">
        <v>0.13481339416288707</v>
      </c>
      <c r="E52" s="29">
        <v>37911</v>
      </c>
      <c r="F52" s="30">
        <v>0</v>
      </c>
      <c r="G52" s="8"/>
      <c r="H52" s="26" t="s">
        <v>107</v>
      </c>
      <c r="I52" s="47">
        <v>7.3889842526734606E-3</v>
      </c>
      <c r="J52" s="41"/>
      <c r="K52" s="117">
        <f t="shared" si="2"/>
        <v>5.3794076500764648E-2</v>
      </c>
      <c r="L52" s="117">
        <f t="shared" si="1"/>
        <v>-1.0149007418510784E-3</v>
      </c>
    </row>
    <row r="53" spans="2:12" x14ac:dyDescent="0.2">
      <c r="B53" s="26" t="s">
        <v>108</v>
      </c>
      <c r="C53" s="27">
        <v>7.6705969243755112E-2</v>
      </c>
      <c r="D53" s="28">
        <v>0.26612784839598991</v>
      </c>
      <c r="E53" s="29">
        <v>37911</v>
      </c>
      <c r="F53" s="30">
        <v>0</v>
      </c>
      <c r="G53" s="8"/>
      <c r="H53" s="26" t="s">
        <v>108</v>
      </c>
      <c r="I53" s="47">
        <v>4.2032934860638499E-2</v>
      </c>
      <c r="J53" s="41"/>
      <c r="K53" s="117">
        <f t="shared" si="2"/>
        <v>0.14582749639281412</v>
      </c>
      <c r="L53" s="117">
        <f t="shared" si="1"/>
        <v>-1.2115143259443574E-2</v>
      </c>
    </row>
    <row r="54" spans="2:12" x14ac:dyDescent="0.2">
      <c r="B54" s="26" t="s">
        <v>109</v>
      </c>
      <c r="C54" s="27">
        <v>8.577985281316769E-2</v>
      </c>
      <c r="D54" s="28">
        <v>0.2800423865989724</v>
      </c>
      <c r="E54" s="29">
        <v>37911</v>
      </c>
      <c r="F54" s="30">
        <v>0</v>
      </c>
      <c r="G54" s="8"/>
      <c r="H54" s="26" t="s">
        <v>109</v>
      </c>
      <c r="I54" s="47">
        <v>4.6718901748404561E-2</v>
      </c>
      <c r="J54" s="41"/>
      <c r="K54" s="117">
        <f t="shared" si="2"/>
        <v>0.15251748762589035</v>
      </c>
      <c r="L54" s="117">
        <f t="shared" si="1"/>
        <v>-1.4310478368083196E-2</v>
      </c>
    </row>
    <row r="55" spans="2:12" x14ac:dyDescent="0.2">
      <c r="B55" s="26" t="s">
        <v>110</v>
      </c>
      <c r="C55" s="27">
        <v>0.31679459787396796</v>
      </c>
      <c r="D55" s="28">
        <v>0.46523272652734715</v>
      </c>
      <c r="E55" s="29">
        <v>37911</v>
      </c>
      <c r="F55" s="30">
        <v>0</v>
      </c>
      <c r="G55" s="8"/>
      <c r="H55" s="26" t="s">
        <v>110</v>
      </c>
      <c r="I55" s="47">
        <v>-2.2152073853768807E-2</v>
      </c>
      <c r="J55" s="41"/>
      <c r="K55" s="117">
        <f t="shared" si="2"/>
        <v>-3.2530851039130525E-2</v>
      </c>
      <c r="L55" s="117">
        <f t="shared" si="1"/>
        <v>1.5084186748772542E-2</v>
      </c>
    </row>
    <row r="56" spans="2:12" x14ac:dyDescent="0.2">
      <c r="B56" s="26" t="s">
        <v>111</v>
      </c>
      <c r="C56" s="27">
        <v>0.80786579093139188</v>
      </c>
      <c r="D56" s="28">
        <v>0.39398318387069503</v>
      </c>
      <c r="E56" s="29">
        <v>37911</v>
      </c>
      <c r="F56" s="30">
        <v>0</v>
      </c>
      <c r="G56" s="8"/>
      <c r="H56" s="26" t="s">
        <v>111</v>
      </c>
      <c r="I56" s="47">
        <v>3.7798527606315871E-2</v>
      </c>
      <c r="J56" s="41"/>
      <c r="K56" s="117">
        <f t="shared" si="2"/>
        <v>1.8433249191622758E-2</v>
      </c>
      <c r="L56" s="117">
        <f t="shared" si="1"/>
        <v>-7.7506194809422002E-2</v>
      </c>
    </row>
    <row r="57" spans="2:12" x14ac:dyDescent="0.2">
      <c r="B57" s="26" t="s">
        <v>112</v>
      </c>
      <c r="C57" s="27">
        <v>0.83226504180844607</v>
      </c>
      <c r="D57" s="28">
        <v>0.37363568405093128</v>
      </c>
      <c r="E57" s="29">
        <v>37911</v>
      </c>
      <c r="F57" s="30">
        <v>0</v>
      </c>
      <c r="G57" s="8"/>
      <c r="H57" s="26" t="s">
        <v>112</v>
      </c>
      <c r="I57" s="47">
        <v>2.6399009466924691E-2</v>
      </c>
      <c r="J57" s="41"/>
      <c r="K57" s="117">
        <f t="shared" si="2"/>
        <v>1.1851214801607257E-2</v>
      </c>
      <c r="L57" s="117">
        <f t="shared" si="1"/>
        <v>-5.8803196952400077E-2</v>
      </c>
    </row>
    <row r="58" spans="2:12" x14ac:dyDescent="0.2">
      <c r="B58" s="26" t="s">
        <v>113</v>
      </c>
      <c r="C58" s="27">
        <v>0.55508955184511088</v>
      </c>
      <c r="D58" s="28">
        <v>0.49696242895140419</v>
      </c>
      <c r="E58" s="29">
        <v>37911</v>
      </c>
      <c r="F58" s="30">
        <v>0</v>
      </c>
      <c r="G58" s="8"/>
      <c r="H58" s="26" t="s">
        <v>113</v>
      </c>
      <c r="I58" s="47">
        <v>5.0064621765691465E-2</v>
      </c>
      <c r="J58" s="41"/>
      <c r="K58" s="117">
        <f t="shared" si="2"/>
        <v>4.4820839582335729E-2</v>
      </c>
      <c r="L58" s="117">
        <f t="shared" si="1"/>
        <v>-5.5920421424715303E-2</v>
      </c>
    </row>
    <row r="59" spans="2:12" x14ac:dyDescent="0.2">
      <c r="B59" s="26" t="s">
        <v>114</v>
      </c>
      <c r="C59" s="27">
        <v>0.90401202817124315</v>
      </c>
      <c r="D59" s="28">
        <v>0.29457863134971868</v>
      </c>
      <c r="E59" s="29">
        <v>37911</v>
      </c>
      <c r="F59" s="30">
        <v>0</v>
      </c>
      <c r="G59" s="8"/>
      <c r="H59" s="26" t="s">
        <v>114</v>
      </c>
      <c r="I59" s="47">
        <v>2.9434612317241742E-2</v>
      </c>
      <c r="J59" s="41"/>
      <c r="K59" s="117">
        <f t="shared" si="2"/>
        <v>9.5912209414251454E-3</v>
      </c>
      <c r="L59" s="117">
        <f t="shared" si="1"/>
        <v>-9.032984998750275E-2</v>
      </c>
    </row>
    <row r="60" spans="2:12" x14ac:dyDescent="0.2">
      <c r="B60" s="26" t="s">
        <v>115</v>
      </c>
      <c r="C60" s="27">
        <v>0.41399593785444855</v>
      </c>
      <c r="D60" s="28">
        <v>0.49255426173008032</v>
      </c>
      <c r="E60" s="29">
        <v>37911</v>
      </c>
      <c r="F60" s="30">
        <v>0</v>
      </c>
      <c r="G60" s="8"/>
      <c r="H60" s="26" t="s">
        <v>115</v>
      </c>
      <c r="I60" s="47">
        <v>3.9976801960990245E-2</v>
      </c>
      <c r="J60" s="41"/>
      <c r="K60" s="117">
        <f t="shared" si="2"/>
        <v>4.7561396095616951E-2</v>
      </c>
      <c r="L60" s="117">
        <f t="shared" si="1"/>
        <v>-3.360083326074486E-2</v>
      </c>
    </row>
    <row r="61" spans="2:12" x14ac:dyDescent="0.2">
      <c r="B61" s="26" t="s">
        <v>116</v>
      </c>
      <c r="C61" s="27">
        <v>0.12365804120176202</v>
      </c>
      <c r="D61" s="28">
        <v>0.32919536535947713</v>
      </c>
      <c r="E61" s="29">
        <v>37911</v>
      </c>
      <c r="F61" s="30">
        <v>0</v>
      </c>
      <c r="G61" s="8"/>
      <c r="H61" s="26" t="s">
        <v>116</v>
      </c>
      <c r="I61" s="47">
        <v>3.9968787387193609E-2</v>
      </c>
      <c r="J61" s="41"/>
      <c r="K61" s="117">
        <f t="shared" si="2"/>
        <v>0.10639981334924098</v>
      </c>
      <c r="L61" s="117">
        <f t="shared" si="1"/>
        <v>-1.5013765312622029E-2</v>
      </c>
    </row>
    <row r="62" spans="2:12" x14ac:dyDescent="0.2">
      <c r="B62" s="26" t="s">
        <v>117</v>
      </c>
      <c r="C62" s="27">
        <v>4.7400490622774398E-2</v>
      </c>
      <c r="D62" s="28">
        <v>0.21249676512199048</v>
      </c>
      <c r="E62" s="29">
        <v>37911</v>
      </c>
      <c r="F62" s="30">
        <v>0</v>
      </c>
      <c r="G62" s="8"/>
      <c r="H62" s="26" t="s">
        <v>117</v>
      </c>
      <c r="I62" s="47">
        <v>3.8406187953880809E-2</v>
      </c>
      <c r="J62" s="41"/>
      <c r="K62" s="117">
        <f t="shared" si="2"/>
        <v>0.17217069530876475</v>
      </c>
      <c r="L62" s="117">
        <f t="shared" si="1"/>
        <v>-8.5670581898945088E-3</v>
      </c>
    </row>
    <row r="63" spans="2:12" x14ac:dyDescent="0.2">
      <c r="B63" s="26" t="s">
        <v>118</v>
      </c>
      <c r="C63" s="27">
        <v>0.12460763366832846</v>
      </c>
      <c r="D63" s="28">
        <v>0.33027783555070106</v>
      </c>
      <c r="E63" s="29">
        <v>37911</v>
      </c>
      <c r="F63" s="30">
        <v>0</v>
      </c>
      <c r="G63" s="8"/>
      <c r="H63" s="26" t="s">
        <v>118</v>
      </c>
      <c r="I63" s="47">
        <v>4.499192305796644E-2</v>
      </c>
      <c r="J63" s="41"/>
      <c r="K63" s="117">
        <f t="shared" si="2"/>
        <v>0.11924986103246896</v>
      </c>
      <c r="L63" s="117">
        <f t="shared" si="1"/>
        <v>-1.6974608838321734E-2</v>
      </c>
    </row>
    <row r="64" spans="2:12" x14ac:dyDescent="0.2">
      <c r="B64" s="26" t="s">
        <v>119</v>
      </c>
      <c r="C64" s="27">
        <v>5.9692437551106536E-2</v>
      </c>
      <c r="D64" s="28">
        <v>0.23691925004633799</v>
      </c>
      <c r="E64" s="29">
        <v>37911</v>
      </c>
      <c r="F64" s="30">
        <v>0</v>
      </c>
      <c r="G64" s="8"/>
      <c r="H64" s="26" t="s">
        <v>119</v>
      </c>
      <c r="I64" s="47">
        <v>3.1996666494233404E-2</v>
      </c>
      <c r="J64" s="41"/>
      <c r="K64" s="117">
        <f t="shared" si="2"/>
        <v>0.12699140095960235</v>
      </c>
      <c r="L64" s="117">
        <f t="shared" si="1"/>
        <v>-8.061645544534899E-3</v>
      </c>
    </row>
    <row r="65" spans="2:12" x14ac:dyDescent="0.2">
      <c r="B65" s="26" t="s">
        <v>120</v>
      </c>
      <c r="C65" s="27">
        <v>0.26287884782780724</v>
      </c>
      <c r="D65" s="28">
        <v>0.44020298795292534</v>
      </c>
      <c r="E65" s="29">
        <v>37911</v>
      </c>
      <c r="F65" s="30">
        <v>0</v>
      </c>
      <c r="G65" s="8"/>
      <c r="H65" s="26" t="s">
        <v>120</v>
      </c>
      <c r="I65" s="47">
        <v>4.2856132560258886E-2</v>
      </c>
      <c r="J65" s="41"/>
      <c r="K65" s="117">
        <f t="shared" si="2"/>
        <v>7.1762715553944534E-2</v>
      </c>
      <c r="L65" s="117">
        <f t="shared" si="1"/>
        <v>-2.5592672149243559E-2</v>
      </c>
    </row>
    <row r="66" spans="2:12" x14ac:dyDescent="0.2">
      <c r="B66" s="26" t="s">
        <v>121</v>
      </c>
      <c r="C66" s="27">
        <v>0.14607897444013609</v>
      </c>
      <c r="D66" s="28">
        <v>0.35319003112900094</v>
      </c>
      <c r="E66" s="29">
        <v>37911</v>
      </c>
      <c r="F66" s="30">
        <v>0</v>
      </c>
      <c r="G66" s="8"/>
      <c r="H66" s="26" t="s">
        <v>121</v>
      </c>
      <c r="I66" s="47">
        <v>1.5684930045211907E-2</v>
      </c>
      <c r="J66" s="41"/>
      <c r="K66" s="117">
        <f t="shared" si="2"/>
        <v>3.7922054332134005E-2</v>
      </c>
      <c r="L66" s="117">
        <f t="shared" si="1"/>
        <v>-6.4872683066554875E-3</v>
      </c>
    </row>
    <row r="67" spans="2:12" x14ac:dyDescent="0.2">
      <c r="B67" s="26" t="s">
        <v>122</v>
      </c>
      <c r="C67" s="27">
        <v>0.13750626467252247</v>
      </c>
      <c r="D67" s="28">
        <v>0.34438556918869273</v>
      </c>
      <c r="E67" s="29">
        <v>37911</v>
      </c>
      <c r="F67" s="30">
        <v>0</v>
      </c>
      <c r="G67" s="8"/>
      <c r="H67" s="26" t="s">
        <v>122</v>
      </c>
      <c r="I67" s="47">
        <v>1.2462257468408646E-2</v>
      </c>
      <c r="J67" s="41"/>
      <c r="K67" s="117">
        <f t="shared" si="2"/>
        <v>3.1211002888019493E-2</v>
      </c>
      <c r="L67" s="117">
        <f t="shared" si="1"/>
        <v>-4.9759299668250536E-3</v>
      </c>
    </row>
    <row r="68" spans="2:12" x14ac:dyDescent="0.2">
      <c r="B68" s="26" t="s">
        <v>123</v>
      </c>
      <c r="C68" s="27">
        <v>2.7432671256363589E-2</v>
      </c>
      <c r="D68" s="28">
        <v>0.16334265694960062</v>
      </c>
      <c r="E68" s="29">
        <v>37911</v>
      </c>
      <c r="F68" s="30">
        <v>0</v>
      </c>
      <c r="G68" s="8"/>
      <c r="H68" s="26" t="s">
        <v>123</v>
      </c>
      <c r="I68" s="47">
        <v>-4.5034683572444953E-3</v>
      </c>
      <c r="J68" s="41"/>
      <c r="K68" s="117">
        <f t="shared" si="2"/>
        <v>-2.6814343981426712E-2</v>
      </c>
      <c r="L68" s="117">
        <f t="shared" si="1"/>
        <v>7.5633743974082019E-4</v>
      </c>
    </row>
    <row r="69" spans="2:12" x14ac:dyDescent="0.2">
      <c r="B69" s="26" t="s">
        <v>124</v>
      </c>
      <c r="C69" s="27">
        <v>6.8634433277940443E-2</v>
      </c>
      <c r="D69" s="28">
        <v>0.25283479595197633</v>
      </c>
      <c r="E69" s="29">
        <v>37911</v>
      </c>
      <c r="F69" s="30">
        <v>0</v>
      </c>
      <c r="G69" s="8"/>
      <c r="H69" s="26" t="s">
        <v>124</v>
      </c>
      <c r="I69" s="47">
        <v>3.5562877305589602E-2</v>
      </c>
      <c r="J69" s="41"/>
      <c r="K69" s="117">
        <f t="shared" si="2"/>
        <v>0.13100269387872845</v>
      </c>
      <c r="L69" s="117">
        <f t="shared" si="1"/>
        <v>-9.6538845470687772E-3</v>
      </c>
    </row>
    <row r="70" spans="2:12" x14ac:dyDescent="0.2">
      <c r="B70" s="26" t="s">
        <v>125</v>
      </c>
      <c r="C70" s="27">
        <v>0.92068265147318717</v>
      </c>
      <c r="D70" s="28">
        <v>0.27023699423179021</v>
      </c>
      <c r="E70" s="29">
        <v>37911</v>
      </c>
      <c r="F70" s="30">
        <v>0</v>
      </c>
      <c r="G70" s="8"/>
      <c r="H70" s="26" t="s">
        <v>125</v>
      </c>
      <c r="I70" s="47">
        <v>3.1753701476520485E-2</v>
      </c>
      <c r="J70" s="41"/>
      <c r="K70" s="117">
        <f t="shared" si="2"/>
        <v>9.3200393017591528E-3</v>
      </c>
      <c r="L70" s="117">
        <f t="shared" si="1"/>
        <v>-0.10818312330848066</v>
      </c>
    </row>
    <row r="71" spans="2:12" x14ac:dyDescent="0.2">
      <c r="B71" s="26" t="s">
        <v>126</v>
      </c>
      <c r="C71" s="27">
        <v>0.93582337580121866</v>
      </c>
      <c r="D71" s="28">
        <v>0.2450705394996199</v>
      </c>
      <c r="E71" s="29">
        <v>37911</v>
      </c>
      <c r="F71" s="30">
        <v>0</v>
      </c>
      <c r="G71" s="8"/>
      <c r="H71" s="26" t="s">
        <v>126</v>
      </c>
      <c r="I71" s="47">
        <v>2.9097782241068477E-2</v>
      </c>
      <c r="J71" s="41"/>
      <c r="K71" s="117">
        <f t="shared" si="2"/>
        <v>7.6198364753096793E-3</v>
      </c>
      <c r="L71" s="117">
        <f t="shared" si="1"/>
        <v>-0.11111243669175375</v>
      </c>
    </row>
    <row r="72" spans="2:12" x14ac:dyDescent="0.2">
      <c r="B72" s="26" t="s">
        <v>127</v>
      </c>
      <c r="C72" s="27">
        <v>0.49692701326791694</v>
      </c>
      <c r="D72" s="28">
        <v>0.49999715106139725</v>
      </c>
      <c r="E72" s="29">
        <v>37911</v>
      </c>
      <c r="F72" s="30">
        <v>0</v>
      </c>
      <c r="G72" s="8"/>
      <c r="H72" s="26" t="s">
        <v>127</v>
      </c>
      <c r="I72" s="47">
        <v>5.2706998502739348E-2</v>
      </c>
      <c r="J72" s="41"/>
      <c r="K72" s="117">
        <f t="shared" si="2"/>
        <v>5.3031236482386571E-2</v>
      </c>
      <c r="L72" s="117">
        <f t="shared" ref="L72:L103" si="3">((0-C72)/D72)*I72</f>
        <v>-5.2383361162525184E-2</v>
      </c>
    </row>
    <row r="73" spans="2:12" x14ac:dyDescent="0.2">
      <c r="B73" s="26" t="s">
        <v>128</v>
      </c>
      <c r="C73" s="27">
        <v>0.29400437867637363</v>
      </c>
      <c r="D73" s="28">
        <v>0.45559991134890448</v>
      </c>
      <c r="E73" s="29">
        <v>37911</v>
      </c>
      <c r="F73" s="30">
        <v>0</v>
      </c>
      <c r="G73" s="8"/>
      <c r="H73" s="26" t="s">
        <v>128</v>
      </c>
      <c r="I73" s="47">
        <v>-6.0846233629383045E-2</v>
      </c>
      <c r="J73" s="41"/>
      <c r="K73" s="117">
        <f t="shared" si="2"/>
        <v>-9.4287056354323204E-2</v>
      </c>
      <c r="L73" s="117">
        <f t="shared" si="3"/>
        <v>3.9264843270139606E-2</v>
      </c>
    </row>
    <row r="74" spans="2:12" x14ac:dyDescent="0.2">
      <c r="B74" s="26" t="s">
        <v>129</v>
      </c>
      <c r="C74" s="27">
        <v>0.1042177732056659</v>
      </c>
      <c r="D74" s="28">
        <v>0.3055468728923173</v>
      </c>
      <c r="E74" s="29">
        <v>37911</v>
      </c>
      <c r="F74" s="30">
        <v>0</v>
      </c>
      <c r="G74" s="8"/>
      <c r="H74" s="26" t="s">
        <v>129</v>
      </c>
      <c r="I74" s="47">
        <v>-2.8569512788174652E-2</v>
      </c>
      <c r="J74" s="41"/>
      <c r="K74" s="117">
        <f t="shared" si="2"/>
        <v>-8.3758218637831075E-2</v>
      </c>
      <c r="L74" s="117">
        <f t="shared" si="3"/>
        <v>9.7446620093660369E-3</v>
      </c>
    </row>
    <row r="75" spans="2:12" x14ac:dyDescent="0.2">
      <c r="B75" s="26" t="s">
        <v>130</v>
      </c>
      <c r="C75" s="27">
        <v>0.11975416106143338</v>
      </c>
      <c r="D75" s="28">
        <v>0.32467812150584585</v>
      </c>
      <c r="E75" s="29">
        <v>37911</v>
      </c>
      <c r="F75" s="30">
        <v>0</v>
      </c>
      <c r="G75" s="8"/>
      <c r="H75" s="26" t="s">
        <v>130</v>
      </c>
      <c r="I75" s="47">
        <v>4.5465038909858403E-2</v>
      </c>
      <c r="J75" s="41"/>
      <c r="K75" s="117">
        <f t="shared" si="2"/>
        <v>0.12326180505162961</v>
      </c>
      <c r="L75" s="117">
        <f t="shared" si="3"/>
        <v>-1.6769308529393741E-2</v>
      </c>
    </row>
    <row r="76" spans="2:12" x14ac:dyDescent="0.2">
      <c r="B76" s="26" t="s">
        <v>131</v>
      </c>
      <c r="C76" s="27">
        <v>0.44683601065653766</v>
      </c>
      <c r="D76" s="28">
        <v>0.49717211330422562</v>
      </c>
      <c r="E76" s="29">
        <v>37911</v>
      </c>
      <c r="F76" s="30">
        <v>0</v>
      </c>
      <c r="G76" s="8"/>
      <c r="H76" s="26" t="s">
        <v>131</v>
      </c>
      <c r="I76" s="47">
        <v>3.7800881704150573E-2</v>
      </c>
      <c r="J76" s="41"/>
      <c r="K76" s="117">
        <f t="shared" si="2"/>
        <v>4.2058043813437085E-2</v>
      </c>
      <c r="L76" s="117">
        <f t="shared" si="3"/>
        <v>-3.3973738124058184E-2</v>
      </c>
    </row>
    <row r="77" spans="2:12" x14ac:dyDescent="0.2">
      <c r="B77" s="26" t="s">
        <v>132</v>
      </c>
      <c r="C77" s="27">
        <v>3.0255071087547152E-2</v>
      </c>
      <c r="D77" s="28">
        <v>0.17129061763986367</v>
      </c>
      <c r="E77" s="29">
        <v>37911</v>
      </c>
      <c r="F77" s="30">
        <v>0</v>
      </c>
      <c r="G77" s="8"/>
      <c r="H77" s="26" t="s">
        <v>132</v>
      </c>
      <c r="I77" s="47">
        <v>1.5265947078918957E-2</v>
      </c>
      <c r="J77" s="41"/>
      <c r="K77" s="117">
        <f t="shared" si="2"/>
        <v>8.6426652952778238E-2</v>
      </c>
      <c r="L77" s="117">
        <f t="shared" si="3"/>
        <v>-2.6964250608431245E-3</v>
      </c>
    </row>
    <row r="78" spans="2:12" x14ac:dyDescent="0.2">
      <c r="B78" s="26" t="s">
        <v>133</v>
      </c>
      <c r="C78" s="27">
        <v>7.2353670438658965E-2</v>
      </c>
      <c r="D78" s="28">
        <v>0.25907602607214031</v>
      </c>
      <c r="E78" s="29">
        <v>37911</v>
      </c>
      <c r="F78" s="30">
        <v>0</v>
      </c>
      <c r="G78" s="8"/>
      <c r="H78" s="26" t="s">
        <v>133</v>
      </c>
      <c r="I78" s="47">
        <v>-4.2042494482859141E-2</v>
      </c>
      <c r="J78" s="41"/>
      <c r="K78" s="117">
        <f t="shared" si="2"/>
        <v>-0.15053714650450684</v>
      </c>
      <c r="L78" s="117">
        <f t="shared" si="3"/>
        <v>1.1741452253806363E-2</v>
      </c>
    </row>
    <row r="79" spans="2:12" x14ac:dyDescent="0.2">
      <c r="B79" s="26" t="s">
        <v>134</v>
      </c>
      <c r="C79" s="27">
        <v>0.86186067368309982</v>
      </c>
      <c r="D79" s="28">
        <v>0.34505071127986298</v>
      </c>
      <c r="E79" s="29">
        <v>37911</v>
      </c>
      <c r="F79" s="30">
        <v>0</v>
      </c>
      <c r="G79" s="8"/>
      <c r="H79" s="26" t="s">
        <v>134</v>
      </c>
      <c r="I79" s="47">
        <v>2.1802808124816782E-2</v>
      </c>
      <c r="J79" s="41"/>
      <c r="K79" s="117">
        <f t="shared" si="2"/>
        <v>8.7286451751029826E-3</v>
      </c>
      <c r="L79" s="117">
        <f t="shared" si="3"/>
        <v>-5.4458612268725351E-2</v>
      </c>
    </row>
    <row r="80" spans="2:12" x14ac:dyDescent="0.2">
      <c r="B80" s="26" t="s">
        <v>135</v>
      </c>
      <c r="C80" s="27">
        <v>2.5032312521431774E-2</v>
      </c>
      <c r="D80" s="28">
        <v>0.15622528486502799</v>
      </c>
      <c r="E80" s="29">
        <v>37911</v>
      </c>
      <c r="F80" s="30">
        <v>0</v>
      </c>
      <c r="G80" s="8"/>
      <c r="H80" s="26" t="s">
        <v>135</v>
      </c>
      <c r="I80" s="47">
        <v>2.2797037140205985E-2</v>
      </c>
      <c r="J80" s="41"/>
      <c r="K80" s="117">
        <f t="shared" si="2"/>
        <v>0.14227130135273752</v>
      </c>
      <c r="L80" s="117">
        <f t="shared" si="3"/>
        <v>-3.6528181641617852E-3</v>
      </c>
    </row>
    <row r="81" spans="2:12" x14ac:dyDescent="0.2">
      <c r="B81" s="26" t="s">
        <v>136</v>
      </c>
      <c r="C81" s="27">
        <v>3.4264461501938751E-2</v>
      </c>
      <c r="D81" s="28">
        <v>0.18191009055974461</v>
      </c>
      <c r="E81" s="29">
        <v>37911</v>
      </c>
      <c r="F81" s="30">
        <v>0</v>
      </c>
      <c r="G81" s="8"/>
      <c r="H81" s="26" t="s">
        <v>136</v>
      </c>
      <c r="I81" s="47">
        <v>-2.8342115941176405E-2</v>
      </c>
      <c r="J81" s="41"/>
      <c r="K81" s="117">
        <f t="shared" si="2"/>
        <v>-0.15046437784954567</v>
      </c>
      <c r="L81" s="117">
        <f t="shared" si="3"/>
        <v>5.3385017706369447E-3</v>
      </c>
    </row>
    <row r="82" spans="2:12" x14ac:dyDescent="0.2">
      <c r="B82" s="26" t="s">
        <v>137</v>
      </c>
      <c r="C82" s="27">
        <v>0.11751206773759595</v>
      </c>
      <c r="D82" s="28">
        <v>0.32203372056089574</v>
      </c>
      <c r="E82" s="29">
        <v>37911</v>
      </c>
      <c r="F82" s="30">
        <v>0</v>
      </c>
      <c r="G82" s="8"/>
      <c r="H82" s="26" t="s">
        <v>137</v>
      </c>
      <c r="I82" s="47">
        <v>-2.9927724950388264E-2</v>
      </c>
      <c r="J82" s="41"/>
      <c r="K82" s="117">
        <f t="shared" si="2"/>
        <v>-8.2012703709367835E-2</v>
      </c>
      <c r="L82" s="117">
        <f t="shared" si="3"/>
        <v>1.0920809272633719E-2</v>
      </c>
    </row>
    <row r="83" spans="2:12" x14ac:dyDescent="0.2">
      <c r="B83" s="26" t="s">
        <v>138</v>
      </c>
      <c r="C83" s="27">
        <v>0.13006779035108543</v>
      </c>
      <c r="D83" s="28">
        <v>0.33638243855634253</v>
      </c>
      <c r="E83" s="29">
        <v>37911</v>
      </c>
      <c r="F83" s="30">
        <v>0</v>
      </c>
      <c r="G83" s="8"/>
      <c r="H83" s="26" t="s">
        <v>138</v>
      </c>
      <c r="I83" s="47">
        <v>-3.2969328936982505E-2</v>
      </c>
      <c r="J83" s="41"/>
      <c r="K83" s="117">
        <f t="shared" si="2"/>
        <v>-8.5263313078655686E-2</v>
      </c>
      <c r="L83" s="117">
        <f t="shared" si="3"/>
        <v>1.2748132104028233E-2</v>
      </c>
    </row>
    <row r="84" spans="2:12" x14ac:dyDescent="0.2">
      <c r="B84" s="26" t="s">
        <v>139</v>
      </c>
      <c r="C84" s="27">
        <v>2.614017039909261E-2</v>
      </c>
      <c r="D84" s="28">
        <v>0.1595541707334239</v>
      </c>
      <c r="E84" s="29">
        <v>37911</v>
      </c>
      <c r="F84" s="30">
        <v>0</v>
      </c>
      <c r="G84" s="8"/>
      <c r="H84" s="26" t="s">
        <v>139</v>
      </c>
      <c r="I84" s="47">
        <v>-1.1449851513161488E-2</v>
      </c>
      <c r="J84" s="41"/>
      <c r="K84" s="117">
        <f t="shared" ref="K84:K103" si="4">((1-C84)/D84)*I84</f>
        <v>-6.9885672009119632E-2</v>
      </c>
      <c r="L84" s="117">
        <f t="shared" si="3"/>
        <v>1.875858639248038E-3</v>
      </c>
    </row>
    <row r="85" spans="2:12" x14ac:dyDescent="0.2">
      <c r="B85" s="26" t="s">
        <v>140</v>
      </c>
      <c r="C85" s="27">
        <v>1.1395109598797182E-2</v>
      </c>
      <c r="D85" s="28">
        <v>0.10613933405700487</v>
      </c>
      <c r="E85" s="29">
        <v>37911</v>
      </c>
      <c r="F85" s="30">
        <v>0</v>
      </c>
      <c r="G85" s="8"/>
      <c r="H85" s="26" t="s">
        <v>140</v>
      </c>
      <c r="I85" s="47">
        <v>-8.4358075550655925E-3</v>
      </c>
      <c r="J85" s="41"/>
      <c r="K85" s="117">
        <f t="shared" si="4"/>
        <v>-7.8572950146288068E-2</v>
      </c>
      <c r="L85" s="117">
        <f t="shared" si="3"/>
        <v>9.0566755951856882E-4</v>
      </c>
    </row>
    <row r="86" spans="2:12" x14ac:dyDescent="0.2">
      <c r="B86" s="26" t="s">
        <v>141</v>
      </c>
      <c r="C86" s="27">
        <v>2.8487773996992958E-2</v>
      </c>
      <c r="D86" s="28">
        <v>0.16636391069086082</v>
      </c>
      <c r="E86" s="29">
        <v>37911</v>
      </c>
      <c r="F86" s="30">
        <v>0</v>
      </c>
      <c r="G86" s="8"/>
      <c r="H86" s="26" t="s">
        <v>141</v>
      </c>
      <c r="I86" s="47">
        <v>-2.5430149075720151E-3</v>
      </c>
      <c r="J86" s="41"/>
      <c r="K86" s="117">
        <f t="shared" si="4"/>
        <v>-1.4850396719784732E-2</v>
      </c>
      <c r="L86" s="117">
        <f t="shared" si="3"/>
        <v>4.3546003250977469E-4</v>
      </c>
    </row>
    <row r="87" spans="2:12" x14ac:dyDescent="0.2">
      <c r="B87" s="26" t="s">
        <v>142</v>
      </c>
      <c r="C87" s="27">
        <v>6.7895861359499876E-2</v>
      </c>
      <c r="D87" s="28">
        <v>0.25157043297043929</v>
      </c>
      <c r="E87" s="29">
        <v>37911</v>
      </c>
      <c r="F87" s="30">
        <v>0</v>
      </c>
      <c r="G87" s="8"/>
      <c r="H87" s="26" t="s">
        <v>142</v>
      </c>
      <c r="I87" s="47">
        <v>3.8829157864051535E-3</v>
      </c>
      <c r="J87" s="41"/>
      <c r="K87" s="117">
        <f t="shared" si="4"/>
        <v>1.438675376818252E-2</v>
      </c>
      <c r="L87" s="117">
        <f t="shared" si="3"/>
        <v>-1.0479526897954495E-3</v>
      </c>
    </row>
    <row r="88" spans="2:12" x14ac:dyDescent="0.2">
      <c r="B88" s="26" t="s">
        <v>143</v>
      </c>
      <c r="C88" s="27">
        <v>0.1637255677771623</v>
      </c>
      <c r="D88" s="28">
        <v>0.37003123913007857</v>
      </c>
      <c r="E88" s="29">
        <v>37911</v>
      </c>
      <c r="F88" s="30">
        <v>0</v>
      </c>
      <c r="G88" s="8"/>
      <c r="H88" s="26" t="s">
        <v>143</v>
      </c>
      <c r="I88" s="47">
        <v>2.3903471230885917E-2</v>
      </c>
      <c r="J88" s="41"/>
      <c r="K88" s="117">
        <f t="shared" si="4"/>
        <v>5.4022092509700081E-2</v>
      </c>
      <c r="L88" s="117">
        <f t="shared" si="3"/>
        <v>-1.057642973150733E-2</v>
      </c>
    </row>
    <row r="89" spans="2:12" x14ac:dyDescent="0.2">
      <c r="B89" s="26" t="s">
        <v>144</v>
      </c>
      <c r="C89" s="27">
        <v>0.1856980823507689</v>
      </c>
      <c r="D89" s="28">
        <v>0.38886796388092915</v>
      </c>
      <c r="E89" s="29">
        <v>37911</v>
      </c>
      <c r="F89" s="30">
        <v>0</v>
      </c>
      <c r="G89" s="8"/>
      <c r="H89" s="26" t="s">
        <v>144</v>
      </c>
      <c r="I89" s="47">
        <v>4.2143003796519862E-2</v>
      </c>
      <c r="J89" s="41"/>
      <c r="K89" s="117">
        <f t="shared" si="4"/>
        <v>8.8248793920994759E-2</v>
      </c>
      <c r="L89" s="117">
        <f t="shared" si="3"/>
        <v>-2.0124761400790486E-2</v>
      </c>
    </row>
    <row r="90" spans="2:12" x14ac:dyDescent="0.2">
      <c r="B90" s="26" t="s">
        <v>145</v>
      </c>
      <c r="C90" s="27">
        <v>7.4463875919917696E-2</v>
      </c>
      <c r="D90" s="28">
        <v>0.26252776056388222</v>
      </c>
      <c r="E90" s="29">
        <v>37911</v>
      </c>
      <c r="F90" s="30">
        <v>0</v>
      </c>
      <c r="G90" s="8"/>
      <c r="H90" s="26" t="s">
        <v>145</v>
      </c>
      <c r="I90" s="47">
        <v>7.2807061918351915E-3</v>
      </c>
      <c r="J90" s="41"/>
      <c r="K90" s="117">
        <f t="shared" si="4"/>
        <v>2.5667977264131166E-2</v>
      </c>
      <c r="L90" s="117">
        <f t="shared" si="3"/>
        <v>-2.0651134238669137E-3</v>
      </c>
    </row>
    <row r="91" spans="2:12" x14ac:dyDescent="0.2">
      <c r="B91" s="26" t="s">
        <v>146</v>
      </c>
      <c r="C91" s="27">
        <v>5.0644931550209701E-2</v>
      </c>
      <c r="D91" s="28">
        <v>0.21927446437290005</v>
      </c>
      <c r="E91" s="29">
        <v>37911</v>
      </c>
      <c r="F91" s="30">
        <v>0</v>
      </c>
      <c r="G91" s="8"/>
      <c r="H91" s="26" t="s">
        <v>146</v>
      </c>
      <c r="I91" s="47">
        <v>2.0558949042196455E-2</v>
      </c>
      <c r="J91" s="41"/>
      <c r="K91" s="117">
        <f t="shared" si="4"/>
        <v>8.9010558210818949E-2</v>
      </c>
      <c r="L91" s="117">
        <f t="shared" si="3"/>
        <v>-4.7484168754625428E-3</v>
      </c>
    </row>
    <row r="92" spans="2:12" x14ac:dyDescent="0.2">
      <c r="B92" s="26" t="s">
        <v>147</v>
      </c>
      <c r="C92" s="27">
        <v>2.0838279127430033E-2</v>
      </c>
      <c r="D92" s="28">
        <v>0.14284461303716176</v>
      </c>
      <c r="E92" s="29">
        <v>37911</v>
      </c>
      <c r="F92" s="30">
        <v>0</v>
      </c>
      <c r="G92" s="8"/>
      <c r="H92" s="26" t="s">
        <v>147</v>
      </c>
      <c r="I92" s="47">
        <v>-1.4878152681758089E-4</v>
      </c>
      <c r="J92" s="41"/>
      <c r="K92" s="117">
        <f t="shared" si="4"/>
        <v>-1.0198576812613241E-3</v>
      </c>
      <c r="L92" s="117">
        <f t="shared" si="3"/>
        <v>2.1704360555923768E-5</v>
      </c>
    </row>
    <row r="93" spans="2:12" x14ac:dyDescent="0.2">
      <c r="B93" s="26" t="s">
        <v>148</v>
      </c>
      <c r="C93" s="27">
        <v>6.4756930706127508E-2</v>
      </c>
      <c r="D93" s="28">
        <v>0.24609971188702681</v>
      </c>
      <c r="E93" s="29">
        <v>37911</v>
      </c>
      <c r="F93" s="30">
        <v>0</v>
      </c>
      <c r="G93" s="8"/>
      <c r="H93" s="26" t="s">
        <v>148</v>
      </c>
      <c r="I93" s="47">
        <v>-5.2653305212096487E-3</v>
      </c>
      <c r="J93" s="41"/>
      <c r="K93" s="117">
        <f t="shared" si="4"/>
        <v>-2.0009628779099786E-2</v>
      </c>
      <c r="L93" s="117">
        <f t="shared" si="3"/>
        <v>1.3854816858272217E-3</v>
      </c>
    </row>
    <row r="94" spans="2:12" x14ac:dyDescent="0.2">
      <c r="B94" s="26" t="s">
        <v>149</v>
      </c>
      <c r="C94" s="27">
        <v>1.7936746590699267E-2</v>
      </c>
      <c r="D94" s="28">
        <v>0.13272333768439515</v>
      </c>
      <c r="E94" s="29">
        <v>37911</v>
      </c>
      <c r="F94" s="30">
        <v>0</v>
      </c>
      <c r="G94" s="8"/>
      <c r="H94" s="26" t="s">
        <v>149</v>
      </c>
      <c r="I94" s="47">
        <v>-1.4613636644351509E-2</v>
      </c>
      <c r="J94" s="41"/>
      <c r="K94" s="117">
        <f t="shared" si="4"/>
        <v>-0.10813106268635218</v>
      </c>
      <c r="L94" s="117">
        <f t="shared" si="3"/>
        <v>1.9749435316461944E-3</v>
      </c>
    </row>
    <row r="95" spans="2:12" x14ac:dyDescent="0.2">
      <c r="B95" s="26" t="s">
        <v>150</v>
      </c>
      <c r="C95" s="27">
        <v>1.9624910975706258E-2</v>
      </c>
      <c r="D95" s="28">
        <v>0.13870934127427134</v>
      </c>
      <c r="E95" s="29">
        <v>37911</v>
      </c>
      <c r="F95" s="30">
        <v>0</v>
      </c>
      <c r="G95" s="8"/>
      <c r="H95" s="26" t="s">
        <v>150</v>
      </c>
      <c r="I95" s="47">
        <v>1.3862155145697597E-2</v>
      </c>
      <c r="J95" s="41"/>
      <c r="K95" s="117">
        <f t="shared" si="4"/>
        <v>9.7975460485822591E-2</v>
      </c>
      <c r="L95" s="117">
        <f t="shared" si="3"/>
        <v>-1.9612490274020502E-3</v>
      </c>
    </row>
    <row r="96" spans="2:12" x14ac:dyDescent="0.2">
      <c r="B96" s="26" t="s">
        <v>151</v>
      </c>
      <c r="C96" s="27">
        <v>2.0337105325631086E-2</v>
      </c>
      <c r="D96" s="28">
        <v>0.14115251687503133</v>
      </c>
      <c r="E96" s="29">
        <v>37911</v>
      </c>
      <c r="F96" s="30">
        <v>0</v>
      </c>
      <c r="G96" s="8"/>
      <c r="H96" s="26" t="s">
        <v>151</v>
      </c>
      <c r="I96" s="47">
        <v>1.0145369067840535E-2</v>
      </c>
      <c r="J96" s="41"/>
      <c r="K96" s="117">
        <f t="shared" si="4"/>
        <v>7.04134920763754E-2</v>
      </c>
      <c r="L96" s="117">
        <f t="shared" si="3"/>
        <v>-1.461734043911832E-3</v>
      </c>
    </row>
    <row r="97" spans="2:13" x14ac:dyDescent="0.2">
      <c r="B97" s="26" t="s">
        <v>152</v>
      </c>
      <c r="C97" s="27">
        <v>1.6354092479755215E-2</v>
      </c>
      <c r="D97" s="28">
        <v>0.1268347762897056</v>
      </c>
      <c r="E97" s="29">
        <v>37911</v>
      </c>
      <c r="F97" s="30">
        <v>0</v>
      </c>
      <c r="G97" s="8"/>
      <c r="H97" s="26" t="s">
        <v>152</v>
      </c>
      <c r="I97" s="47">
        <v>7.9202776840886814E-3</v>
      </c>
      <c r="J97" s="41"/>
      <c r="K97" s="117">
        <f t="shared" si="4"/>
        <v>6.1424389731904158E-2</v>
      </c>
      <c r="L97" s="117">
        <f t="shared" si="3"/>
        <v>-1.0212416302534278E-3</v>
      </c>
    </row>
    <row r="98" spans="2:13" x14ac:dyDescent="0.2">
      <c r="B98" s="26" t="s">
        <v>153</v>
      </c>
      <c r="C98" s="27">
        <v>6.3227031732214931E-2</v>
      </c>
      <c r="D98" s="28">
        <v>0.24337406714486379</v>
      </c>
      <c r="E98" s="29">
        <v>37911</v>
      </c>
      <c r="F98" s="30">
        <v>0</v>
      </c>
      <c r="G98" s="8"/>
      <c r="H98" s="26" t="s">
        <v>153</v>
      </c>
      <c r="I98" s="47">
        <v>1.5266424590513892E-2</v>
      </c>
      <c r="J98" s="41"/>
      <c r="K98" s="117">
        <f t="shared" si="4"/>
        <v>5.8762110714037183E-2</v>
      </c>
      <c r="L98" s="117">
        <f t="shared" si="3"/>
        <v>-3.9661198226487344E-3</v>
      </c>
    </row>
    <row r="99" spans="2:13" x14ac:dyDescent="0.2">
      <c r="B99" s="26" t="s">
        <v>154</v>
      </c>
      <c r="C99" s="27">
        <v>0.1885468597504682</v>
      </c>
      <c r="D99" s="28">
        <v>0.39115339346919148</v>
      </c>
      <c r="E99" s="29">
        <v>37911</v>
      </c>
      <c r="F99" s="30">
        <v>0</v>
      </c>
      <c r="G99" s="8"/>
      <c r="H99" s="26" t="s">
        <v>154</v>
      </c>
      <c r="I99" s="47">
        <v>8.7064758436907353E-3</v>
      </c>
      <c r="J99" s="41"/>
      <c r="K99" s="117">
        <f t="shared" si="4"/>
        <v>1.8061704901010896E-2</v>
      </c>
      <c r="L99" s="117">
        <f t="shared" si="3"/>
        <v>-4.1967645103671899E-3</v>
      </c>
    </row>
    <row r="100" spans="2:13" ht="15" customHeight="1" x14ac:dyDescent="0.2">
      <c r="B100" s="26" t="s">
        <v>155</v>
      </c>
      <c r="C100" s="27">
        <v>7.7180765477038324E-2</v>
      </c>
      <c r="D100" s="28">
        <v>0.26688157238772786</v>
      </c>
      <c r="E100" s="29">
        <v>37911</v>
      </c>
      <c r="F100" s="30">
        <v>0</v>
      </c>
      <c r="G100" s="8"/>
      <c r="H100" s="26" t="s">
        <v>155</v>
      </c>
      <c r="I100" s="47">
        <v>-1.5855500042914368E-2</v>
      </c>
      <c r="J100" s="41"/>
      <c r="K100" s="117">
        <f t="shared" si="4"/>
        <v>-5.4824918339898991E-2</v>
      </c>
      <c r="L100" s="117">
        <f t="shared" si="3"/>
        <v>4.5853283139215221E-3</v>
      </c>
    </row>
    <row r="101" spans="2:13" x14ac:dyDescent="0.2">
      <c r="B101" s="26" t="s">
        <v>156</v>
      </c>
      <c r="C101" s="31">
        <v>12577.692610286398</v>
      </c>
      <c r="D101" s="32">
        <v>80023.86550534991</v>
      </c>
      <c r="E101" s="29">
        <v>37911</v>
      </c>
      <c r="F101" s="30">
        <v>0</v>
      </c>
      <c r="G101" s="8"/>
      <c r="H101" s="26" t="s">
        <v>156</v>
      </c>
      <c r="I101" s="47">
        <v>1.1212462588362374E-3</v>
      </c>
      <c r="J101" s="41"/>
      <c r="K101" s="11"/>
      <c r="L101" s="11"/>
      <c r="M101" s="12" t="str">
        <f>"((landarea2-"&amp;C101&amp;")/"&amp;D101&amp;")*("&amp;I101&amp;")"</f>
        <v>((landarea2-12577.6926102864)/80023.8655053499)*(0.00112124625883624)</v>
      </c>
    </row>
    <row r="102" spans="2:13" x14ac:dyDescent="0.2">
      <c r="B102" s="26" t="s">
        <v>51</v>
      </c>
      <c r="C102" s="33">
        <v>2.4596555089551844</v>
      </c>
      <c r="D102" s="34">
        <v>1.567777983438128</v>
      </c>
      <c r="E102" s="29">
        <v>37911</v>
      </c>
      <c r="F102" s="30">
        <v>0</v>
      </c>
      <c r="G102" s="8"/>
      <c r="H102" s="26" t="s">
        <v>51</v>
      </c>
      <c r="I102" s="47">
        <v>-3.3348539009473308E-2</v>
      </c>
      <c r="J102" s="41"/>
      <c r="K102" s="11"/>
      <c r="L102" s="11"/>
      <c r="M102" s="12" t="str">
        <f>"((memsleep-"&amp;C102&amp;")/"&amp;D102&amp;")*("&amp;I102&amp;")"</f>
        <v>((memsleep-2.45965550895518)/1.56777798343813)*(-0.0333485390094733)</v>
      </c>
    </row>
    <row r="103" spans="2:13" ht="15.75" thickBot="1" x14ac:dyDescent="0.25">
      <c r="B103" s="35" t="s">
        <v>157</v>
      </c>
      <c r="C103" s="36">
        <v>0.38582469467964442</v>
      </c>
      <c r="D103" s="37">
        <v>0.48679590215409535</v>
      </c>
      <c r="E103" s="38">
        <v>37911</v>
      </c>
      <c r="F103" s="39">
        <v>0</v>
      </c>
      <c r="G103" s="8"/>
      <c r="H103" s="35" t="s">
        <v>157</v>
      </c>
      <c r="I103" s="48">
        <v>-1.6697482857124257E-2</v>
      </c>
      <c r="J103" s="41"/>
      <c r="K103" s="117">
        <f t="shared" si="4"/>
        <v>-2.106669671309068E-2</v>
      </c>
      <c r="L103" s="117">
        <f t="shared" si="3"/>
        <v>1.3234090913175459E-2</v>
      </c>
    </row>
    <row r="104" spans="2:13" ht="24.75" customHeight="1" thickTop="1" x14ac:dyDescent="0.2">
      <c r="B104" s="40" t="s">
        <v>46</v>
      </c>
      <c r="C104" s="40"/>
      <c r="D104" s="40"/>
      <c r="E104" s="40"/>
      <c r="F104" s="40"/>
      <c r="G104" s="8"/>
      <c r="H104" s="40" t="s">
        <v>7</v>
      </c>
      <c r="I104" s="40"/>
      <c r="J104" s="41"/>
      <c r="K104" s="11"/>
      <c r="L104" s="11"/>
    </row>
  </sheetData>
  <mergeCells count="7">
    <mergeCell ref="K5:L5"/>
    <mergeCell ref="B5:F5"/>
    <mergeCell ref="B6"/>
    <mergeCell ref="B104:F104"/>
    <mergeCell ref="H4:I4"/>
    <mergeCell ref="H5:H6"/>
    <mergeCell ref="H104:I104"/>
  </mergeCells>
  <pageMargins left="0.25" right="0.2" top="0.25" bottom="0.25" header="0.55000000000000004" footer="0.05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04"/>
  <sheetViews>
    <sheetView zoomScaleNormal="100" workbookViewId="0"/>
  </sheetViews>
  <sheetFormatPr defaultColWidth="9.140625" defaultRowHeight="15" x14ac:dyDescent="0.25"/>
  <cols>
    <col min="1" max="1" width="9.140625" style="2"/>
    <col min="2" max="2" width="60.42578125" style="2" bestFit="1" customWidth="1"/>
    <col min="3" max="3" width="9.140625" style="2"/>
    <col min="4" max="4" width="12.7109375" style="2" customWidth="1"/>
    <col min="5" max="7" width="9.140625" style="2"/>
    <col min="8" max="8" width="60.42578125" style="2" bestFit="1" customWidth="1"/>
    <col min="9" max="9" width="10.7109375" style="2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  <c r="B1" s="12" t="s">
        <v>74</v>
      </c>
    </row>
    <row r="4" spans="1:12" ht="15.75" thickBot="1" x14ac:dyDescent="0.25">
      <c r="H4" s="49" t="s">
        <v>6</v>
      </c>
      <c r="I4" s="49"/>
      <c r="J4" s="74"/>
    </row>
    <row r="5" spans="1:12" ht="16.5" thickTop="1" thickBot="1" x14ac:dyDescent="0.25">
      <c r="B5" s="49" t="s">
        <v>0</v>
      </c>
      <c r="C5" s="49"/>
      <c r="D5" s="49"/>
      <c r="E5" s="49"/>
      <c r="F5" s="49"/>
      <c r="G5" s="9"/>
      <c r="H5" s="75" t="s">
        <v>45</v>
      </c>
      <c r="I5" s="76" t="s">
        <v>4</v>
      </c>
      <c r="J5" s="74"/>
      <c r="K5" s="14" t="s">
        <v>8</v>
      </c>
      <c r="L5" s="14"/>
    </row>
    <row r="6" spans="1:12" ht="27" thickTop="1" thickBot="1" x14ac:dyDescent="0.25">
      <c r="B6" s="50" t="s">
        <v>45</v>
      </c>
      <c r="C6" s="51" t="s">
        <v>1</v>
      </c>
      <c r="D6" s="52" t="s">
        <v>158</v>
      </c>
      <c r="E6" s="52" t="s">
        <v>159</v>
      </c>
      <c r="F6" s="53" t="s">
        <v>2</v>
      </c>
      <c r="G6" s="10"/>
      <c r="H6" s="77"/>
      <c r="I6" s="78" t="s">
        <v>5</v>
      </c>
      <c r="J6" s="74"/>
      <c r="K6" s="1" t="s">
        <v>9</v>
      </c>
      <c r="L6" s="1" t="s">
        <v>10</v>
      </c>
    </row>
    <row r="7" spans="1:12" ht="15.75" thickTop="1" x14ac:dyDescent="0.2">
      <c r="B7" s="54" t="s">
        <v>64</v>
      </c>
      <c r="C7" s="55">
        <v>0.13210048848569436</v>
      </c>
      <c r="D7" s="56">
        <v>0.33861179938124369</v>
      </c>
      <c r="E7" s="57">
        <v>14330</v>
      </c>
      <c r="F7" s="58">
        <v>0</v>
      </c>
      <c r="G7" s="10"/>
      <c r="H7" s="54" t="s">
        <v>64</v>
      </c>
      <c r="I7" s="79">
        <v>4.7167521847582689E-2</v>
      </c>
      <c r="J7" s="74"/>
      <c r="K7" s="117">
        <f>((1-C7)/D7)*I7</f>
        <v>0.12089557790266688</v>
      </c>
      <c r="L7" s="117">
        <f>((0-C7)/D7)*I7</f>
        <v>-1.8401168205334762E-2</v>
      </c>
    </row>
    <row r="8" spans="1:12" x14ac:dyDescent="0.2">
      <c r="B8" s="59" t="s">
        <v>65</v>
      </c>
      <c r="C8" s="60">
        <v>0.24996510816468948</v>
      </c>
      <c r="D8" s="61">
        <v>0.43300766390294698</v>
      </c>
      <c r="E8" s="62">
        <v>14330</v>
      </c>
      <c r="F8" s="63">
        <v>0</v>
      </c>
      <c r="G8" s="10"/>
      <c r="H8" s="59" t="s">
        <v>65</v>
      </c>
      <c r="I8" s="80">
        <v>3.1165151583027839E-3</v>
      </c>
      <c r="J8" s="74"/>
      <c r="K8" s="117">
        <f t="shared" ref="K8:K18" si="0">((1-C8)/D8)*I8</f>
        <v>5.3982765307005135E-3</v>
      </c>
      <c r="L8" s="117">
        <f t="shared" ref="L8:L71" si="1">((0-C8)/D8)*I8</f>
        <v>-1.7990906710987379E-3</v>
      </c>
    </row>
    <row r="9" spans="1:12" x14ac:dyDescent="0.2">
      <c r="B9" s="59" t="s">
        <v>75</v>
      </c>
      <c r="C9" s="60">
        <v>7.6413119330076759E-2</v>
      </c>
      <c r="D9" s="61">
        <v>0.26566723507344475</v>
      </c>
      <c r="E9" s="62">
        <v>14330</v>
      </c>
      <c r="F9" s="63">
        <v>0</v>
      </c>
      <c r="G9" s="10"/>
      <c r="H9" s="59" t="s">
        <v>75</v>
      </c>
      <c r="I9" s="80">
        <v>-2.3660808410798546E-2</v>
      </c>
      <c r="J9" s="74"/>
      <c r="K9" s="117">
        <f t="shared" si="0"/>
        <v>-8.225633179122302E-2</v>
      </c>
      <c r="L9" s="117">
        <f t="shared" si="1"/>
        <v>6.8054917500105184E-3</v>
      </c>
    </row>
    <row r="10" spans="1:12" x14ac:dyDescent="0.2">
      <c r="B10" s="59" t="s">
        <v>66</v>
      </c>
      <c r="C10" s="60">
        <v>0.12686671318911374</v>
      </c>
      <c r="D10" s="61">
        <v>0.33283521577283032</v>
      </c>
      <c r="E10" s="62">
        <v>14330</v>
      </c>
      <c r="F10" s="63">
        <v>0</v>
      </c>
      <c r="G10" s="10"/>
      <c r="H10" s="59" t="s">
        <v>66</v>
      </c>
      <c r="I10" s="80">
        <v>-1.2645928817095121E-2</v>
      </c>
      <c r="J10" s="74"/>
      <c r="K10" s="117">
        <f t="shared" si="0"/>
        <v>-3.3174318310064177E-2</v>
      </c>
      <c r="L10" s="117">
        <f t="shared" si="1"/>
        <v>4.820245419413097E-3</v>
      </c>
    </row>
    <row r="11" spans="1:12" x14ac:dyDescent="0.2">
      <c r="B11" s="59" t="s">
        <v>47</v>
      </c>
      <c r="C11" s="60">
        <v>4.9685973482205166E-2</v>
      </c>
      <c r="D11" s="61">
        <v>0.21730295153593421</v>
      </c>
      <c r="E11" s="62">
        <v>14330</v>
      </c>
      <c r="F11" s="63">
        <v>0</v>
      </c>
      <c r="G11" s="10"/>
      <c r="H11" s="59" t="s">
        <v>47</v>
      </c>
      <c r="I11" s="80">
        <v>-1.0126355632822749E-2</v>
      </c>
      <c r="J11" s="74"/>
      <c r="K11" s="117">
        <f t="shared" si="0"/>
        <v>-4.4284800217210117E-2</v>
      </c>
      <c r="L11" s="117">
        <f t="shared" si="1"/>
        <v>2.3153750737739467E-3</v>
      </c>
    </row>
    <row r="12" spans="1:12" x14ac:dyDescent="0.2">
      <c r="B12" s="59" t="s">
        <v>67</v>
      </c>
      <c r="C12" s="60">
        <v>5.0034891835310534E-2</v>
      </c>
      <c r="D12" s="61">
        <v>0.21802458251647194</v>
      </c>
      <c r="E12" s="62">
        <v>14330</v>
      </c>
      <c r="F12" s="63">
        <v>0</v>
      </c>
      <c r="G12" s="10"/>
      <c r="H12" s="59" t="s">
        <v>67</v>
      </c>
      <c r="I12" s="80">
        <v>-1.2946596539986383E-2</v>
      </c>
      <c r="J12" s="74"/>
      <c r="K12" s="117">
        <f t="shared" si="0"/>
        <v>-5.6410221455388279E-2</v>
      </c>
      <c r="L12" s="117">
        <f t="shared" si="1"/>
        <v>2.9711399973197236E-3</v>
      </c>
    </row>
    <row r="13" spans="1:12" x14ac:dyDescent="0.2">
      <c r="B13" s="59" t="s">
        <v>68</v>
      </c>
      <c r="C13" s="60">
        <v>8.6531751570132591E-3</v>
      </c>
      <c r="D13" s="61">
        <v>9.2622331991777052E-2</v>
      </c>
      <c r="E13" s="62">
        <v>14330</v>
      </c>
      <c r="F13" s="63">
        <v>0</v>
      </c>
      <c r="G13" s="10"/>
      <c r="H13" s="59" t="s">
        <v>68</v>
      </c>
      <c r="I13" s="80">
        <v>-1.6622415815004839E-2</v>
      </c>
      <c r="J13" s="74"/>
      <c r="K13" s="117">
        <f t="shared" si="0"/>
        <v>-0.1779115121058262</v>
      </c>
      <c r="L13" s="117">
        <f t="shared" si="1"/>
        <v>1.5529373152979337E-3</v>
      </c>
    </row>
    <row r="14" spans="1:12" x14ac:dyDescent="0.2">
      <c r="B14" s="59" t="s">
        <v>69</v>
      </c>
      <c r="C14" s="60">
        <v>3.4193998604326592E-2</v>
      </c>
      <c r="D14" s="61">
        <v>0.18173352418917318</v>
      </c>
      <c r="E14" s="62">
        <v>14330</v>
      </c>
      <c r="F14" s="63">
        <v>0</v>
      </c>
      <c r="G14" s="10"/>
      <c r="H14" s="59" t="s">
        <v>69</v>
      </c>
      <c r="I14" s="80">
        <v>-1.4217801406458166E-2</v>
      </c>
      <c r="J14" s="74"/>
      <c r="K14" s="117">
        <f t="shared" si="0"/>
        <v>-7.5559190227970113E-2</v>
      </c>
      <c r="L14" s="117">
        <f t="shared" si="1"/>
        <v>2.6751447407301556E-3</v>
      </c>
    </row>
    <row r="15" spans="1:12" x14ac:dyDescent="0.2">
      <c r="B15" s="59" t="s">
        <v>70</v>
      </c>
      <c r="C15" s="60">
        <v>8.6531751570132574E-3</v>
      </c>
      <c r="D15" s="61">
        <v>9.2622331991771292E-2</v>
      </c>
      <c r="E15" s="62">
        <v>14330</v>
      </c>
      <c r="F15" s="63">
        <v>0</v>
      </c>
      <c r="G15" s="10"/>
      <c r="H15" s="59" t="s">
        <v>70</v>
      </c>
      <c r="I15" s="80">
        <v>-1.0122376145777427E-2</v>
      </c>
      <c r="J15" s="74"/>
      <c r="K15" s="117">
        <f t="shared" si="0"/>
        <v>-0.10834088535877447</v>
      </c>
      <c r="L15" s="117">
        <f t="shared" si="1"/>
        <v>9.4567575563058077E-4</v>
      </c>
    </row>
    <row r="16" spans="1:12" x14ac:dyDescent="0.2">
      <c r="B16" s="59" t="s">
        <v>48</v>
      </c>
      <c r="C16" s="60">
        <v>4.4661549197487785E-2</v>
      </c>
      <c r="D16" s="61">
        <v>0.20656687266142579</v>
      </c>
      <c r="E16" s="62">
        <v>14330</v>
      </c>
      <c r="F16" s="63">
        <v>0</v>
      </c>
      <c r="G16" s="10"/>
      <c r="H16" s="59" t="s">
        <v>48</v>
      </c>
      <c r="I16" s="80">
        <v>3.7154338327464106E-3</v>
      </c>
      <c r="J16" s="74"/>
      <c r="K16" s="117">
        <f t="shared" si="0"/>
        <v>1.7183281888829349E-2</v>
      </c>
      <c r="L16" s="117">
        <f t="shared" si="1"/>
        <v>-8.0330901452525805E-4</v>
      </c>
    </row>
    <row r="17" spans="2:12" x14ac:dyDescent="0.2">
      <c r="B17" s="59" t="s">
        <v>71</v>
      </c>
      <c r="C17" s="60">
        <v>3.524075366364271E-2</v>
      </c>
      <c r="D17" s="61">
        <v>0.18439418557669396</v>
      </c>
      <c r="E17" s="62">
        <v>14330</v>
      </c>
      <c r="F17" s="63">
        <v>0</v>
      </c>
      <c r="G17" s="10"/>
      <c r="H17" s="59" t="s">
        <v>71</v>
      </c>
      <c r="I17" s="80">
        <v>-1.2540446382405968E-2</v>
      </c>
      <c r="J17" s="74"/>
      <c r="K17" s="117">
        <f t="shared" si="0"/>
        <v>-6.5612218534837785E-2</v>
      </c>
      <c r="L17" s="117">
        <f t="shared" si="1"/>
        <v>2.3966850170049252E-3</v>
      </c>
    </row>
    <row r="18" spans="2:12" x14ac:dyDescent="0.2">
      <c r="B18" s="59" t="s">
        <v>72</v>
      </c>
      <c r="C18" s="60">
        <v>2.0237264480111653E-2</v>
      </c>
      <c r="D18" s="61">
        <v>0.14081584198503538</v>
      </c>
      <c r="E18" s="62">
        <v>14330</v>
      </c>
      <c r="F18" s="63">
        <v>0</v>
      </c>
      <c r="G18" s="10"/>
      <c r="H18" s="59" t="s">
        <v>72</v>
      </c>
      <c r="I18" s="80">
        <v>-4.741104446227099E-3</v>
      </c>
      <c r="J18" s="74"/>
      <c r="K18" s="117">
        <f t="shared" si="0"/>
        <v>-3.2987463598837218E-2</v>
      </c>
      <c r="L18" s="117">
        <f t="shared" si="1"/>
        <v>6.8136498886487123E-4</v>
      </c>
    </row>
    <row r="19" spans="2:12" ht="24" x14ac:dyDescent="0.2">
      <c r="B19" s="59" t="s">
        <v>49</v>
      </c>
      <c r="C19" s="60">
        <v>3.8939288206559654E-2</v>
      </c>
      <c r="D19" s="61">
        <v>0.19345705398998497</v>
      </c>
      <c r="E19" s="62">
        <v>14330</v>
      </c>
      <c r="F19" s="63">
        <v>0</v>
      </c>
      <c r="G19" s="10"/>
      <c r="H19" s="59" t="s">
        <v>49</v>
      </c>
      <c r="I19" s="80">
        <v>-2.7435445863976528E-2</v>
      </c>
      <c r="J19" s="74"/>
      <c r="K19" s="117">
        <f>((1-C19)/D19)*I19</f>
        <v>-0.13629448286630413</v>
      </c>
      <c r="L19" s="117">
        <f t="shared" si="1"/>
        <v>5.52224233512908E-3</v>
      </c>
    </row>
    <row r="20" spans="2:12" x14ac:dyDescent="0.2">
      <c r="B20" s="59" t="s">
        <v>50</v>
      </c>
      <c r="C20" s="60">
        <v>9.4556873691556187E-2</v>
      </c>
      <c r="D20" s="61">
        <v>0.29261210900432089</v>
      </c>
      <c r="E20" s="62">
        <v>14330</v>
      </c>
      <c r="F20" s="63">
        <v>0</v>
      </c>
      <c r="G20" s="10"/>
      <c r="H20" s="59" t="s">
        <v>50</v>
      </c>
      <c r="I20" s="80">
        <v>3.7371105180592466E-2</v>
      </c>
      <c r="J20" s="74"/>
      <c r="K20" s="117">
        <f t="shared" ref="K20:K58" si="2">((1-C20)/D20)*I20</f>
        <v>0.11563913203543351</v>
      </c>
      <c r="L20" s="117">
        <f t="shared" ref="L20:L58" si="3">((0-C20)/D20)*I20</f>
        <v>-1.2076379491947006E-2</v>
      </c>
    </row>
    <row r="21" spans="2:12" x14ac:dyDescent="0.2">
      <c r="B21" s="59" t="s">
        <v>76</v>
      </c>
      <c r="C21" s="60">
        <v>2.9797627355198881E-2</v>
      </c>
      <c r="D21" s="61">
        <v>0.1700345445107431</v>
      </c>
      <c r="E21" s="62">
        <v>14330</v>
      </c>
      <c r="F21" s="63">
        <v>0</v>
      </c>
      <c r="G21" s="10"/>
      <c r="H21" s="59" t="s">
        <v>76</v>
      </c>
      <c r="I21" s="80">
        <v>-9.2332928479210913E-4</v>
      </c>
      <c r="J21" s="74"/>
      <c r="K21" s="117">
        <f t="shared" si="2"/>
        <v>-5.2684368662576815E-3</v>
      </c>
      <c r="L21" s="117">
        <f t="shared" si="3"/>
        <v>1.618084256557599E-4</v>
      </c>
    </row>
    <row r="22" spans="2:12" x14ac:dyDescent="0.2">
      <c r="B22" s="59" t="s">
        <v>77</v>
      </c>
      <c r="C22" s="60">
        <v>8.7997208653175146E-2</v>
      </c>
      <c r="D22" s="61">
        <v>0.28330072486851898</v>
      </c>
      <c r="E22" s="62">
        <v>14330</v>
      </c>
      <c r="F22" s="63">
        <v>0</v>
      </c>
      <c r="G22" s="10"/>
      <c r="H22" s="59" t="s">
        <v>77</v>
      </c>
      <c r="I22" s="80">
        <v>4.4646931223766569E-2</v>
      </c>
      <c r="J22" s="74"/>
      <c r="K22" s="117">
        <f t="shared" si="2"/>
        <v>0.14372757401182884</v>
      </c>
      <c r="L22" s="117">
        <f t="shared" si="3"/>
        <v>-1.3867967773273865E-2</v>
      </c>
    </row>
    <row r="23" spans="2:12" x14ac:dyDescent="0.2">
      <c r="B23" s="59" t="s">
        <v>78</v>
      </c>
      <c r="C23" s="60">
        <v>0.13070481507327286</v>
      </c>
      <c r="D23" s="61">
        <v>0.33708900284398335</v>
      </c>
      <c r="E23" s="62">
        <v>14330</v>
      </c>
      <c r="F23" s="63">
        <v>0</v>
      </c>
      <c r="G23" s="10"/>
      <c r="H23" s="59" t="s">
        <v>78</v>
      </c>
      <c r="I23" s="80">
        <v>4.7641750799574799E-2</v>
      </c>
      <c r="J23" s="74"/>
      <c r="K23" s="117">
        <f t="shared" si="2"/>
        <v>0.12285996939128159</v>
      </c>
      <c r="L23" s="117">
        <f t="shared" si="3"/>
        <v>-1.8472884536394833E-2</v>
      </c>
    </row>
    <row r="24" spans="2:12" x14ac:dyDescent="0.2">
      <c r="B24" s="59" t="s">
        <v>79</v>
      </c>
      <c r="C24" s="60">
        <v>2.9588276343335655E-2</v>
      </c>
      <c r="D24" s="61">
        <v>0.1694544601699435</v>
      </c>
      <c r="E24" s="62">
        <v>14330</v>
      </c>
      <c r="F24" s="63">
        <v>0</v>
      </c>
      <c r="G24" s="10"/>
      <c r="H24" s="59" t="s">
        <v>79</v>
      </c>
      <c r="I24" s="80">
        <v>1.2264963148138864E-2</v>
      </c>
      <c r="J24" s="74"/>
      <c r="K24" s="117">
        <f t="shared" si="2"/>
        <v>7.023753766784592E-2</v>
      </c>
      <c r="L24" s="117">
        <f t="shared" si="3"/>
        <v>-2.1415731318255907E-3</v>
      </c>
    </row>
    <row r="25" spans="2:12" x14ac:dyDescent="0.2">
      <c r="B25" s="59" t="s">
        <v>80</v>
      </c>
      <c r="C25" s="60">
        <v>3.8799720865317515E-2</v>
      </c>
      <c r="D25" s="61">
        <v>0.19312406696484463</v>
      </c>
      <c r="E25" s="62">
        <v>14330</v>
      </c>
      <c r="F25" s="63">
        <v>0</v>
      </c>
      <c r="G25" s="10"/>
      <c r="H25" s="59" t="s">
        <v>80</v>
      </c>
      <c r="I25" s="80">
        <v>5.3767035064840457E-3</v>
      </c>
      <c r="J25" s="74"/>
      <c r="K25" s="117">
        <f t="shared" si="2"/>
        <v>2.6760460218547825E-2</v>
      </c>
      <c r="L25" s="117">
        <f t="shared" si="3"/>
        <v>-1.0802102425956578E-3</v>
      </c>
    </row>
    <row r="26" spans="2:12" x14ac:dyDescent="0.2">
      <c r="B26" s="59" t="s">
        <v>81</v>
      </c>
      <c r="C26" s="60">
        <v>9.9232379623168193E-2</v>
      </c>
      <c r="D26" s="61">
        <v>0.29898420113468266</v>
      </c>
      <c r="E26" s="62">
        <v>14330</v>
      </c>
      <c r="F26" s="63">
        <v>0</v>
      </c>
      <c r="G26" s="10"/>
      <c r="H26" s="59" t="s">
        <v>81</v>
      </c>
      <c r="I26" s="80">
        <v>-1.9453172654812643E-2</v>
      </c>
      <c r="J26" s="74"/>
      <c r="K26" s="117">
        <f t="shared" si="2"/>
        <v>-5.8607739052946792E-2</v>
      </c>
      <c r="L26" s="117">
        <f t="shared" si="3"/>
        <v>6.4564769858452388E-3</v>
      </c>
    </row>
    <row r="27" spans="2:12" x14ac:dyDescent="0.2">
      <c r="B27" s="59" t="s">
        <v>82</v>
      </c>
      <c r="C27" s="60">
        <v>2.7285415212840194E-2</v>
      </c>
      <c r="D27" s="61">
        <v>0.1629195310012598</v>
      </c>
      <c r="E27" s="62">
        <v>14330</v>
      </c>
      <c r="F27" s="63">
        <v>0</v>
      </c>
      <c r="G27" s="10"/>
      <c r="H27" s="59" t="s">
        <v>82</v>
      </c>
      <c r="I27" s="80">
        <v>-1.9316106735470833E-2</v>
      </c>
      <c r="J27" s="74"/>
      <c r="K27" s="117">
        <f t="shared" si="2"/>
        <v>-0.1153272331894491</v>
      </c>
      <c r="L27" s="117">
        <f t="shared" si="3"/>
        <v>3.2350203154512228E-3</v>
      </c>
    </row>
    <row r="28" spans="2:12" x14ac:dyDescent="0.2">
      <c r="B28" s="59" t="s">
        <v>83</v>
      </c>
      <c r="C28" s="60">
        <v>1.9330076762037685E-2</v>
      </c>
      <c r="D28" s="61">
        <v>0.13768713750980852</v>
      </c>
      <c r="E28" s="62">
        <v>14330</v>
      </c>
      <c r="F28" s="63">
        <v>0</v>
      </c>
      <c r="G28" s="10"/>
      <c r="H28" s="59" t="s">
        <v>83</v>
      </c>
      <c r="I28" s="80">
        <v>-3.8985955697726615E-2</v>
      </c>
      <c r="J28" s="74"/>
      <c r="K28" s="117">
        <f t="shared" si="2"/>
        <v>-0.27767556848746727</v>
      </c>
      <c r="L28" s="117">
        <f t="shared" si="3"/>
        <v>5.4732891532789044E-3</v>
      </c>
    </row>
    <row r="29" spans="2:12" ht="24" x14ac:dyDescent="0.2">
      <c r="B29" s="59" t="s">
        <v>84</v>
      </c>
      <c r="C29" s="60">
        <v>0.43140265177948361</v>
      </c>
      <c r="D29" s="61">
        <v>0.49528933216411614</v>
      </c>
      <c r="E29" s="62">
        <v>14330</v>
      </c>
      <c r="F29" s="63">
        <v>0</v>
      </c>
      <c r="G29" s="10"/>
      <c r="H29" s="59" t="s">
        <v>84</v>
      </c>
      <c r="I29" s="80">
        <v>7.5848507872502621E-2</v>
      </c>
      <c r="J29" s="74"/>
      <c r="K29" s="117">
        <f t="shared" si="2"/>
        <v>8.7074882582969831E-2</v>
      </c>
      <c r="L29" s="117">
        <f t="shared" si="3"/>
        <v>-6.6064914595964586E-2</v>
      </c>
    </row>
    <row r="30" spans="2:12" x14ac:dyDescent="0.2">
      <c r="B30" s="59" t="s">
        <v>85</v>
      </c>
      <c r="C30" s="60">
        <v>5.1988834612700631E-2</v>
      </c>
      <c r="D30" s="61">
        <v>0.22201224129770836</v>
      </c>
      <c r="E30" s="62">
        <v>14330</v>
      </c>
      <c r="F30" s="63">
        <v>0</v>
      </c>
      <c r="G30" s="10"/>
      <c r="H30" s="59" t="s">
        <v>85</v>
      </c>
      <c r="I30" s="80">
        <v>-1.36494969709579E-2</v>
      </c>
      <c r="J30" s="74"/>
      <c r="K30" s="117">
        <f t="shared" si="2"/>
        <v>-5.8284513749115412E-2</v>
      </c>
      <c r="L30" s="117">
        <f t="shared" si="3"/>
        <v>3.1963167275002565E-3</v>
      </c>
    </row>
    <row r="31" spans="2:12" x14ac:dyDescent="0.2">
      <c r="B31" s="59" t="s">
        <v>86</v>
      </c>
      <c r="C31" s="60">
        <v>0.27969295184926729</v>
      </c>
      <c r="D31" s="61">
        <v>0.44886397100881986</v>
      </c>
      <c r="E31" s="62">
        <v>14330</v>
      </c>
      <c r="F31" s="63">
        <v>0</v>
      </c>
      <c r="G31" s="10"/>
      <c r="H31" s="59" t="s">
        <v>86</v>
      </c>
      <c r="I31" s="80">
        <v>-2.2715550872183861E-2</v>
      </c>
      <c r="J31" s="74"/>
      <c r="K31" s="117">
        <f t="shared" si="2"/>
        <v>-3.6452405300177355E-2</v>
      </c>
      <c r="L31" s="117">
        <f t="shared" si="3"/>
        <v>1.4154353850330443E-2</v>
      </c>
    </row>
    <row r="32" spans="2:12" x14ac:dyDescent="0.2">
      <c r="B32" s="59" t="s">
        <v>87</v>
      </c>
      <c r="C32" s="60">
        <v>1.2072575017445918E-2</v>
      </c>
      <c r="D32" s="61">
        <v>0.10921382836349668</v>
      </c>
      <c r="E32" s="62">
        <v>14330</v>
      </c>
      <c r="F32" s="63">
        <v>0</v>
      </c>
      <c r="G32" s="10"/>
      <c r="H32" s="59" t="s">
        <v>87</v>
      </c>
      <c r="I32" s="80">
        <v>-4.8103450314975335E-3</v>
      </c>
      <c r="J32" s="74"/>
      <c r="K32" s="117">
        <f t="shared" si="2"/>
        <v>-4.351346209042304E-2</v>
      </c>
      <c r="L32" s="117">
        <f t="shared" si="3"/>
        <v>5.3173899425324475E-4</v>
      </c>
    </row>
    <row r="33" spans="2:12" x14ac:dyDescent="0.2">
      <c r="B33" s="59" t="s">
        <v>88</v>
      </c>
      <c r="C33" s="60">
        <v>0.17676203768318213</v>
      </c>
      <c r="D33" s="61">
        <v>0.38148050428781177</v>
      </c>
      <c r="E33" s="62">
        <v>14330</v>
      </c>
      <c r="F33" s="63">
        <v>0</v>
      </c>
      <c r="G33" s="10"/>
      <c r="H33" s="59" t="s">
        <v>88</v>
      </c>
      <c r="I33" s="80">
        <v>-6.2149933955756388E-2</v>
      </c>
      <c r="J33" s="74"/>
      <c r="K33" s="117">
        <f t="shared" si="2"/>
        <v>-0.13412005177926567</v>
      </c>
      <c r="L33" s="117">
        <f t="shared" si="3"/>
        <v>2.8797668149265064E-2</v>
      </c>
    </row>
    <row r="34" spans="2:12" x14ac:dyDescent="0.2">
      <c r="B34" s="59" t="s">
        <v>89</v>
      </c>
      <c r="C34" s="60">
        <v>2.3796231681786462E-2</v>
      </c>
      <c r="D34" s="61">
        <v>0.15241913339641547</v>
      </c>
      <c r="E34" s="62">
        <v>14330</v>
      </c>
      <c r="F34" s="63">
        <v>0</v>
      </c>
      <c r="G34" s="10"/>
      <c r="H34" s="59" t="s">
        <v>89</v>
      </c>
      <c r="I34" s="80">
        <v>-1.0770152232834845E-2</v>
      </c>
      <c r="J34" s="74"/>
      <c r="K34" s="117">
        <f t="shared" si="2"/>
        <v>-6.8979943401918445E-2</v>
      </c>
      <c r="L34" s="117">
        <f t="shared" si="3"/>
        <v>1.6814754950356845E-3</v>
      </c>
    </row>
    <row r="35" spans="2:12" x14ac:dyDescent="0.2">
      <c r="B35" s="59" t="s">
        <v>90</v>
      </c>
      <c r="C35" s="60">
        <v>5.1639916259595256E-2</v>
      </c>
      <c r="D35" s="61">
        <v>0.22130669460937219</v>
      </c>
      <c r="E35" s="62">
        <v>14330</v>
      </c>
      <c r="F35" s="63">
        <v>0</v>
      </c>
      <c r="G35" s="10"/>
      <c r="H35" s="59" t="s">
        <v>90</v>
      </c>
      <c r="I35" s="80">
        <v>-1.4648723277063368E-2</v>
      </c>
      <c r="J35" s="74"/>
      <c r="K35" s="117">
        <f t="shared" si="2"/>
        <v>-6.2773810156294754E-2</v>
      </c>
      <c r="L35" s="117">
        <f t="shared" si="3"/>
        <v>3.4181471313950058E-3</v>
      </c>
    </row>
    <row r="36" spans="2:12" x14ac:dyDescent="0.2">
      <c r="B36" s="59" t="s">
        <v>91</v>
      </c>
      <c r="C36" s="60">
        <v>0.28060013956734126</v>
      </c>
      <c r="D36" s="61">
        <v>0.44930812257880043</v>
      </c>
      <c r="E36" s="62">
        <v>14330</v>
      </c>
      <c r="F36" s="63">
        <v>0</v>
      </c>
      <c r="G36" s="10"/>
      <c r="H36" s="59" t="s">
        <v>91</v>
      </c>
      <c r="I36" s="80">
        <v>-2.2420374249868667E-2</v>
      </c>
      <c r="J36" s="74"/>
      <c r="K36" s="117">
        <f t="shared" si="2"/>
        <v>-3.5897891214674689E-2</v>
      </c>
      <c r="L36" s="117">
        <f t="shared" si="3"/>
        <v>1.4001883846561928E-2</v>
      </c>
    </row>
    <row r="37" spans="2:12" x14ac:dyDescent="0.2">
      <c r="B37" s="59" t="s">
        <v>92</v>
      </c>
      <c r="C37" s="60">
        <v>0.18367062107466853</v>
      </c>
      <c r="D37" s="61">
        <v>0.38722885716859479</v>
      </c>
      <c r="E37" s="62">
        <v>14330</v>
      </c>
      <c r="F37" s="63">
        <v>0</v>
      </c>
      <c r="G37" s="10"/>
      <c r="H37" s="59" t="s">
        <v>92</v>
      </c>
      <c r="I37" s="80">
        <v>-6.1958952455025078E-2</v>
      </c>
      <c r="J37" s="74"/>
      <c r="K37" s="117">
        <f t="shared" si="2"/>
        <v>-0.13061762376468058</v>
      </c>
      <c r="L37" s="117">
        <f t="shared" si="3"/>
        <v>2.9388407056645527E-2</v>
      </c>
    </row>
    <row r="38" spans="2:12" x14ac:dyDescent="0.2">
      <c r="B38" s="59" t="s">
        <v>93</v>
      </c>
      <c r="C38" s="60">
        <v>0.15003489183531055</v>
      </c>
      <c r="D38" s="61">
        <v>0.35711807964686598</v>
      </c>
      <c r="E38" s="62">
        <v>14330</v>
      </c>
      <c r="F38" s="63">
        <v>0</v>
      </c>
      <c r="G38" s="10"/>
      <c r="H38" s="59" t="s">
        <v>93</v>
      </c>
      <c r="I38" s="80">
        <v>-5.534097316549867E-3</v>
      </c>
      <c r="J38" s="74"/>
      <c r="K38" s="117">
        <f t="shared" si="2"/>
        <v>-1.3171524748639271E-2</v>
      </c>
      <c r="L38" s="117">
        <f t="shared" si="3"/>
        <v>2.3250228415085741E-3</v>
      </c>
    </row>
    <row r="39" spans="2:12" x14ac:dyDescent="0.2">
      <c r="B39" s="59" t="s">
        <v>94</v>
      </c>
      <c r="C39" s="60">
        <v>1.4515003489183531E-2</v>
      </c>
      <c r="D39" s="61">
        <v>0.11960483451928121</v>
      </c>
      <c r="E39" s="62">
        <v>14330</v>
      </c>
      <c r="F39" s="63">
        <v>0</v>
      </c>
      <c r="G39" s="10"/>
      <c r="H39" s="59" t="s">
        <v>94</v>
      </c>
      <c r="I39" s="80">
        <v>-1.6778068874976657E-2</v>
      </c>
      <c r="J39" s="74"/>
      <c r="K39" s="117">
        <f t="shared" si="2"/>
        <v>-0.13824303351257192</v>
      </c>
      <c r="L39" s="117">
        <f t="shared" si="3"/>
        <v>2.0361528799472425E-3</v>
      </c>
    </row>
    <row r="40" spans="2:12" x14ac:dyDescent="0.2">
      <c r="B40" s="59" t="s">
        <v>95</v>
      </c>
      <c r="C40" s="60">
        <v>0.83147243545010463</v>
      </c>
      <c r="D40" s="61">
        <v>0.3743471700541397</v>
      </c>
      <c r="E40" s="62">
        <v>14330</v>
      </c>
      <c r="F40" s="63">
        <v>0</v>
      </c>
      <c r="G40" s="10"/>
      <c r="H40" s="59" t="s">
        <v>95</v>
      </c>
      <c r="I40" s="80">
        <v>8.2032175496592433E-2</v>
      </c>
      <c r="J40" s="74"/>
      <c r="K40" s="117">
        <f t="shared" si="2"/>
        <v>3.6930111557063307E-2</v>
      </c>
      <c r="L40" s="117">
        <f t="shared" si="3"/>
        <v>-0.18220384231983813</v>
      </c>
    </row>
    <row r="41" spans="2:12" x14ac:dyDescent="0.2">
      <c r="B41" s="59" t="s">
        <v>96</v>
      </c>
      <c r="C41" s="60">
        <v>6.7620376831821358E-2</v>
      </c>
      <c r="D41" s="61">
        <v>0.25110209375311182</v>
      </c>
      <c r="E41" s="62">
        <v>14330</v>
      </c>
      <c r="F41" s="63">
        <v>0</v>
      </c>
      <c r="G41" s="10"/>
      <c r="H41" s="59" t="s">
        <v>96</v>
      </c>
      <c r="I41" s="80">
        <v>-3.9949528896958013E-2</v>
      </c>
      <c r="J41" s="74"/>
      <c r="K41" s="117">
        <f t="shared" si="2"/>
        <v>-0.14833857472855252</v>
      </c>
      <c r="L41" s="117">
        <f t="shared" si="3"/>
        <v>1.0758182689317221E-2</v>
      </c>
    </row>
    <row r="42" spans="2:12" x14ac:dyDescent="0.2">
      <c r="B42" s="59" t="s">
        <v>97</v>
      </c>
      <c r="C42" s="60">
        <v>2.6587578506629454E-2</v>
      </c>
      <c r="D42" s="61">
        <v>0.16088034482377084</v>
      </c>
      <c r="E42" s="62">
        <v>14330</v>
      </c>
      <c r="F42" s="63">
        <v>0</v>
      </c>
      <c r="G42" s="10"/>
      <c r="H42" s="59" t="s">
        <v>97</v>
      </c>
      <c r="I42" s="80">
        <v>-3.8024486636003975E-2</v>
      </c>
      <c r="J42" s="74"/>
      <c r="K42" s="117">
        <f t="shared" si="2"/>
        <v>-0.23006854972209143</v>
      </c>
      <c r="L42" s="117">
        <f t="shared" si="3"/>
        <v>6.2840431173644606E-3</v>
      </c>
    </row>
    <row r="43" spans="2:12" x14ac:dyDescent="0.2">
      <c r="B43" s="59" t="s">
        <v>98</v>
      </c>
      <c r="C43" s="60">
        <v>1.884159106769016E-2</v>
      </c>
      <c r="D43" s="61">
        <v>0.13597012784267232</v>
      </c>
      <c r="E43" s="62">
        <v>14330</v>
      </c>
      <c r="F43" s="63">
        <v>0</v>
      </c>
      <c r="G43" s="10"/>
      <c r="H43" s="59" t="s">
        <v>98</v>
      </c>
      <c r="I43" s="80">
        <v>-3.4203005665829185E-2</v>
      </c>
      <c r="J43" s="74"/>
      <c r="K43" s="117">
        <f t="shared" si="2"/>
        <v>-0.24680837734165795</v>
      </c>
      <c r="L43" s="117">
        <f t="shared" si="3"/>
        <v>4.7395634340147682E-3</v>
      </c>
    </row>
    <row r="44" spans="2:12" x14ac:dyDescent="0.2">
      <c r="B44" s="59" t="s">
        <v>99</v>
      </c>
      <c r="C44" s="60">
        <v>2.288904396371249E-2</v>
      </c>
      <c r="D44" s="61">
        <v>0.14955499476888073</v>
      </c>
      <c r="E44" s="62">
        <v>14330</v>
      </c>
      <c r="F44" s="63">
        <v>0</v>
      </c>
      <c r="G44" s="10"/>
      <c r="H44" s="59" t="s">
        <v>99</v>
      </c>
      <c r="I44" s="80">
        <v>-2.9758850239340585E-2</v>
      </c>
      <c r="J44" s="74"/>
      <c r="K44" s="117">
        <f t="shared" si="2"/>
        <v>-0.19442813429828185</v>
      </c>
      <c r="L44" s="117">
        <f t="shared" si="3"/>
        <v>4.5545227860188863E-3</v>
      </c>
    </row>
    <row r="45" spans="2:12" x14ac:dyDescent="0.2">
      <c r="B45" s="59" t="s">
        <v>100</v>
      </c>
      <c r="C45" s="60">
        <v>2.1912072575017445E-2</v>
      </c>
      <c r="D45" s="61">
        <v>0.14640160297571514</v>
      </c>
      <c r="E45" s="62">
        <v>14330</v>
      </c>
      <c r="F45" s="63">
        <v>0</v>
      </c>
      <c r="G45" s="10"/>
      <c r="H45" s="59" t="s">
        <v>100</v>
      </c>
      <c r="I45" s="80">
        <v>-2.5290066709160262E-2</v>
      </c>
      <c r="J45" s="74"/>
      <c r="K45" s="117">
        <f t="shared" si="2"/>
        <v>-0.16895927660098956</v>
      </c>
      <c r="L45" s="117">
        <f t="shared" si="3"/>
        <v>3.785189273167146E-3</v>
      </c>
    </row>
    <row r="46" spans="2:12" x14ac:dyDescent="0.2">
      <c r="B46" s="59" t="s">
        <v>101</v>
      </c>
      <c r="C46" s="60">
        <v>0.30565247732030704</v>
      </c>
      <c r="D46" s="61">
        <v>0.46069930712265783</v>
      </c>
      <c r="E46" s="62">
        <v>14330</v>
      </c>
      <c r="F46" s="63">
        <v>0</v>
      </c>
      <c r="G46" s="10"/>
      <c r="H46" s="59" t="s">
        <v>101</v>
      </c>
      <c r="I46" s="80">
        <v>-2.0829275502003246E-2</v>
      </c>
      <c r="J46" s="74"/>
      <c r="K46" s="117">
        <f t="shared" si="2"/>
        <v>-3.139304882908836E-2</v>
      </c>
      <c r="L46" s="117">
        <f t="shared" si="3"/>
        <v>1.3819251645367538E-2</v>
      </c>
    </row>
    <row r="47" spans="2:12" x14ac:dyDescent="0.2">
      <c r="B47" s="59" t="s">
        <v>102</v>
      </c>
      <c r="C47" s="60">
        <v>0.63998604326587583</v>
      </c>
      <c r="D47" s="61">
        <v>0.48002081959355375</v>
      </c>
      <c r="E47" s="62">
        <v>14330</v>
      </c>
      <c r="F47" s="63">
        <v>0</v>
      </c>
      <c r="G47" s="10"/>
      <c r="H47" s="59" t="s">
        <v>102</v>
      </c>
      <c r="I47" s="80">
        <v>2.9188089244277314E-2</v>
      </c>
      <c r="J47" s="74"/>
      <c r="K47" s="117">
        <f t="shared" si="2"/>
        <v>2.1890966119424798E-2</v>
      </c>
      <c r="L47" s="117">
        <f t="shared" si="3"/>
        <v>-3.8914915735848973E-2</v>
      </c>
    </row>
    <row r="48" spans="2:12" ht="24" x14ac:dyDescent="0.2">
      <c r="B48" s="59" t="s">
        <v>103</v>
      </c>
      <c r="C48" s="60">
        <v>4.7801814375436152E-2</v>
      </c>
      <c r="D48" s="61">
        <v>0.21335411284754507</v>
      </c>
      <c r="E48" s="62">
        <v>14330</v>
      </c>
      <c r="F48" s="63">
        <v>0</v>
      </c>
      <c r="G48" s="10"/>
      <c r="H48" s="59" t="s">
        <v>103</v>
      </c>
      <c r="I48" s="80">
        <v>-1.8527351685885065E-2</v>
      </c>
      <c r="J48" s="74"/>
      <c r="K48" s="117">
        <f t="shared" si="2"/>
        <v>-8.2687464629913526E-2</v>
      </c>
      <c r="L48" s="117">
        <f t="shared" si="3"/>
        <v>4.1510379825203938E-3</v>
      </c>
    </row>
    <row r="49" spans="2:12" x14ac:dyDescent="0.2">
      <c r="B49" s="59" t="s">
        <v>104</v>
      </c>
      <c r="C49" s="60">
        <v>0.84368457780879269</v>
      </c>
      <c r="D49" s="61">
        <v>0.36316678641186217</v>
      </c>
      <c r="E49" s="62">
        <v>14330</v>
      </c>
      <c r="F49" s="63">
        <v>0</v>
      </c>
      <c r="G49" s="10"/>
      <c r="H49" s="59" t="s">
        <v>104</v>
      </c>
      <c r="I49" s="80">
        <v>8.1662322273248669E-2</v>
      </c>
      <c r="J49" s="74"/>
      <c r="K49" s="117">
        <f t="shared" si="2"/>
        <v>3.5149360736916636E-2</v>
      </c>
      <c r="L49" s="117">
        <f t="shared" si="3"/>
        <v>-0.18971239790594729</v>
      </c>
    </row>
    <row r="50" spans="2:12" x14ac:dyDescent="0.2">
      <c r="B50" s="59" t="s">
        <v>105</v>
      </c>
      <c r="C50" s="60">
        <v>0.66441032798325184</v>
      </c>
      <c r="D50" s="61">
        <v>0.47221266898572462</v>
      </c>
      <c r="E50" s="62">
        <v>14330</v>
      </c>
      <c r="F50" s="63">
        <v>0</v>
      </c>
      <c r="G50" s="10"/>
      <c r="H50" s="59" t="s">
        <v>105</v>
      </c>
      <c r="I50" s="80">
        <v>4.7596966020558441E-2</v>
      </c>
      <c r="J50" s="74"/>
      <c r="K50" s="117">
        <f t="shared" si="2"/>
        <v>3.3825967122272177E-2</v>
      </c>
      <c r="L50" s="117">
        <f t="shared" si="3"/>
        <v>-6.6969647113984884E-2</v>
      </c>
    </row>
    <row r="51" spans="2:12" x14ac:dyDescent="0.2">
      <c r="B51" s="59" t="s">
        <v>106</v>
      </c>
      <c r="C51" s="60">
        <v>0.6066992323796232</v>
      </c>
      <c r="D51" s="61">
        <v>0.48849966880373208</v>
      </c>
      <c r="E51" s="62">
        <v>14330</v>
      </c>
      <c r="F51" s="63">
        <v>0</v>
      </c>
      <c r="G51" s="10"/>
      <c r="H51" s="59" t="s">
        <v>106</v>
      </c>
      <c r="I51" s="80">
        <v>7.5828490316448227E-2</v>
      </c>
      <c r="J51" s="74"/>
      <c r="K51" s="117">
        <f t="shared" si="2"/>
        <v>6.1051020816425064E-2</v>
      </c>
      <c r="L51" s="117">
        <f t="shared" si="3"/>
        <v>-9.4176290805180904E-2</v>
      </c>
    </row>
    <row r="52" spans="2:12" x14ac:dyDescent="0.2">
      <c r="B52" s="59" t="s">
        <v>107</v>
      </c>
      <c r="C52" s="60">
        <v>2.2470341939986042E-2</v>
      </c>
      <c r="D52" s="61">
        <v>0.14821254538023315</v>
      </c>
      <c r="E52" s="62">
        <v>14330</v>
      </c>
      <c r="F52" s="63">
        <v>0</v>
      </c>
      <c r="G52" s="10"/>
      <c r="H52" s="59" t="s">
        <v>107</v>
      </c>
      <c r="I52" s="80">
        <v>1.1830839646125678E-2</v>
      </c>
      <c r="J52" s="74"/>
      <c r="K52" s="117">
        <f t="shared" si="2"/>
        <v>7.8029809178235002E-2</v>
      </c>
      <c r="L52" s="117">
        <f t="shared" si="3"/>
        <v>-1.7936606621496056E-3</v>
      </c>
    </row>
    <row r="53" spans="2:12" x14ac:dyDescent="0.2">
      <c r="B53" s="59" t="s">
        <v>108</v>
      </c>
      <c r="C53" s="60">
        <v>0.14766224703419401</v>
      </c>
      <c r="D53" s="61">
        <v>0.35477724178517467</v>
      </c>
      <c r="E53" s="62">
        <v>14330</v>
      </c>
      <c r="F53" s="63">
        <v>0</v>
      </c>
      <c r="G53" s="10"/>
      <c r="H53" s="59" t="s">
        <v>108</v>
      </c>
      <c r="I53" s="80">
        <v>5.6776019088152781E-2</v>
      </c>
      <c r="J53" s="74"/>
      <c r="K53" s="117">
        <f t="shared" si="2"/>
        <v>0.13640205411271131</v>
      </c>
      <c r="L53" s="117">
        <f t="shared" si="3"/>
        <v>-2.3630812715121751E-2</v>
      </c>
    </row>
    <row r="54" spans="2:12" x14ac:dyDescent="0.2">
      <c r="B54" s="59" t="s">
        <v>109</v>
      </c>
      <c r="C54" s="60">
        <v>0.17683182135380321</v>
      </c>
      <c r="D54" s="61">
        <v>0.3815396268973672</v>
      </c>
      <c r="E54" s="62">
        <v>14330</v>
      </c>
      <c r="F54" s="63">
        <v>0</v>
      </c>
      <c r="G54" s="10"/>
      <c r="H54" s="59" t="s">
        <v>109</v>
      </c>
      <c r="I54" s="80">
        <v>6.4644884396848762E-2</v>
      </c>
      <c r="J54" s="74"/>
      <c r="K54" s="117">
        <f t="shared" si="2"/>
        <v>0.13947073382776626</v>
      </c>
      <c r="L54" s="117">
        <f t="shared" si="3"/>
        <v>-2.9960905350929098E-2</v>
      </c>
    </row>
    <row r="55" spans="2:12" x14ac:dyDescent="0.2">
      <c r="B55" s="59" t="s">
        <v>110</v>
      </c>
      <c r="C55" s="60">
        <v>0.13049546406140963</v>
      </c>
      <c r="D55" s="61">
        <v>0.33685949084912747</v>
      </c>
      <c r="E55" s="62">
        <v>14330</v>
      </c>
      <c r="F55" s="63">
        <v>0</v>
      </c>
      <c r="G55" s="10"/>
      <c r="H55" s="59" t="s">
        <v>110</v>
      </c>
      <c r="I55" s="80">
        <v>-1.0977398479937322E-2</v>
      </c>
      <c r="J55" s="74"/>
      <c r="K55" s="117">
        <f t="shared" si="2"/>
        <v>-2.8334952793079696E-2</v>
      </c>
      <c r="L55" s="117">
        <f t="shared" si="3"/>
        <v>4.2525169922198259E-3</v>
      </c>
    </row>
    <row r="56" spans="2:12" x14ac:dyDescent="0.2">
      <c r="B56" s="59" t="s">
        <v>111</v>
      </c>
      <c r="C56" s="60">
        <v>0.82679692951849271</v>
      </c>
      <c r="D56" s="61">
        <v>0.37843594020544902</v>
      </c>
      <c r="E56" s="62">
        <v>14330</v>
      </c>
      <c r="F56" s="63">
        <v>0</v>
      </c>
      <c r="G56" s="10"/>
      <c r="H56" s="59" t="s">
        <v>111</v>
      </c>
      <c r="I56" s="80">
        <v>5.0856555970736836E-2</v>
      </c>
      <c r="J56" s="74"/>
      <c r="K56" s="117">
        <f t="shared" si="2"/>
        <v>2.3276096988737914E-2</v>
      </c>
      <c r="L56" s="117">
        <f t="shared" si="3"/>
        <v>-0.11111007136283919</v>
      </c>
    </row>
    <row r="57" spans="2:12" x14ac:dyDescent="0.2">
      <c r="B57" s="59" t="s">
        <v>112</v>
      </c>
      <c r="C57" s="60">
        <v>0.82644801116538735</v>
      </c>
      <c r="D57" s="61">
        <v>0.3787369877565625</v>
      </c>
      <c r="E57" s="62">
        <v>14330</v>
      </c>
      <c r="F57" s="63">
        <v>0</v>
      </c>
      <c r="G57" s="10"/>
      <c r="H57" s="59" t="s">
        <v>112</v>
      </c>
      <c r="I57" s="80">
        <v>3.624408690785174E-2</v>
      </c>
      <c r="J57" s="74"/>
      <c r="K57" s="117">
        <f t="shared" si="2"/>
        <v>1.6608447470663559E-2</v>
      </c>
      <c r="L57" s="117">
        <f t="shared" si="3"/>
        <v>-7.9088799113417207E-2</v>
      </c>
    </row>
    <row r="58" spans="2:12" x14ac:dyDescent="0.2">
      <c r="B58" s="59" t="s">
        <v>113</v>
      </c>
      <c r="C58" s="60">
        <v>0.6441730635031403</v>
      </c>
      <c r="D58" s="61">
        <v>0.47877982860560658</v>
      </c>
      <c r="E58" s="62">
        <v>14330</v>
      </c>
      <c r="F58" s="63">
        <v>0</v>
      </c>
      <c r="G58" s="10"/>
      <c r="H58" s="59" t="s">
        <v>113</v>
      </c>
      <c r="I58" s="80">
        <v>6.6194304888251509E-2</v>
      </c>
      <c r="J58" s="74"/>
      <c r="K58" s="117">
        <f t="shared" si="2"/>
        <v>4.9195298788011266E-2</v>
      </c>
      <c r="L58" s="117">
        <f t="shared" si="3"/>
        <v>-8.9060953738405987E-2</v>
      </c>
    </row>
    <row r="59" spans="2:12" x14ac:dyDescent="0.2">
      <c r="B59" s="59" t="s">
        <v>114</v>
      </c>
      <c r="C59" s="60">
        <v>0.91828332170272153</v>
      </c>
      <c r="D59" s="61">
        <v>0.27394214654197052</v>
      </c>
      <c r="E59" s="62">
        <v>14330</v>
      </c>
      <c r="F59" s="63">
        <v>0</v>
      </c>
      <c r="G59" s="10"/>
      <c r="H59" s="59" t="s">
        <v>114</v>
      </c>
      <c r="I59" s="80">
        <v>4.1870485966857142E-2</v>
      </c>
      <c r="J59" s="74"/>
      <c r="K59" s="117">
        <f t="shared" ref="K59:K83" si="4">((1-C59)/D59)*I59</f>
        <v>1.2489925610552843E-2</v>
      </c>
      <c r="L59" s="117">
        <f t="shared" si="1"/>
        <v>-0.14035433911978207</v>
      </c>
    </row>
    <row r="60" spans="2:12" x14ac:dyDescent="0.2">
      <c r="B60" s="59" t="s">
        <v>115</v>
      </c>
      <c r="C60" s="60">
        <v>0.44382414515003488</v>
      </c>
      <c r="D60" s="61">
        <v>0.49685158773372112</v>
      </c>
      <c r="E60" s="62">
        <v>14330</v>
      </c>
      <c r="F60" s="63">
        <v>0</v>
      </c>
      <c r="G60" s="10"/>
      <c r="H60" s="59" t="s">
        <v>115</v>
      </c>
      <c r="I60" s="80">
        <v>5.7556721361013342E-2</v>
      </c>
      <c r="J60" s="74"/>
      <c r="K60" s="117">
        <f t="shared" si="4"/>
        <v>6.4429015616790042E-2</v>
      </c>
      <c r="L60" s="117">
        <f t="shared" si="1"/>
        <v>-5.1413869425694432E-2</v>
      </c>
    </row>
    <row r="61" spans="2:12" x14ac:dyDescent="0.2">
      <c r="B61" s="59" t="s">
        <v>116</v>
      </c>
      <c r="C61" s="60">
        <v>0.1837404047452896</v>
      </c>
      <c r="D61" s="61">
        <v>0.38728585732694998</v>
      </c>
      <c r="E61" s="62">
        <v>14330</v>
      </c>
      <c r="F61" s="63">
        <v>0</v>
      </c>
      <c r="G61" s="10"/>
      <c r="H61" s="59" t="s">
        <v>116</v>
      </c>
      <c r="I61" s="80">
        <v>5.722450197837084E-2</v>
      </c>
      <c r="J61" s="74"/>
      <c r="K61" s="117">
        <f t="shared" si="4"/>
        <v>0.12060871302120474</v>
      </c>
      <c r="L61" s="117">
        <f t="shared" si="1"/>
        <v>-2.714907594980184E-2</v>
      </c>
    </row>
    <row r="62" spans="2:12" x14ac:dyDescent="0.2">
      <c r="B62" s="59" t="s">
        <v>117</v>
      </c>
      <c r="C62" s="60">
        <v>9.6022330774598749E-2</v>
      </c>
      <c r="D62" s="61">
        <v>0.29463214447018832</v>
      </c>
      <c r="E62" s="62">
        <v>14330</v>
      </c>
      <c r="F62" s="63">
        <v>0</v>
      </c>
      <c r="G62" s="10"/>
      <c r="H62" s="59" t="s">
        <v>117</v>
      </c>
      <c r="I62" s="80">
        <v>5.8903629636216349E-2</v>
      </c>
      <c r="J62" s="74"/>
      <c r="K62" s="117">
        <f t="shared" si="4"/>
        <v>0.18072558214316245</v>
      </c>
      <c r="L62" s="117">
        <f t="shared" si="1"/>
        <v>-1.9197035744093836E-2</v>
      </c>
    </row>
    <row r="63" spans="2:12" x14ac:dyDescent="0.2">
      <c r="B63" s="59" t="s">
        <v>118</v>
      </c>
      <c r="C63" s="60">
        <v>0.20174459176552687</v>
      </c>
      <c r="D63" s="61">
        <v>0.40131652154442093</v>
      </c>
      <c r="E63" s="62">
        <v>14330</v>
      </c>
      <c r="F63" s="63">
        <v>0</v>
      </c>
      <c r="G63" s="10"/>
      <c r="H63" s="59" t="s">
        <v>118</v>
      </c>
      <c r="I63" s="80">
        <v>5.7514967969707162E-2</v>
      </c>
      <c r="J63" s="74"/>
      <c r="K63" s="117">
        <f t="shared" si="4"/>
        <v>0.11440255202941943</v>
      </c>
      <c r="L63" s="117">
        <f t="shared" si="1"/>
        <v>-2.8913172298020068E-2</v>
      </c>
    </row>
    <row r="64" spans="2:12" x14ac:dyDescent="0.2">
      <c r="B64" s="59" t="s">
        <v>119</v>
      </c>
      <c r="C64" s="60">
        <v>9.441730635031402E-2</v>
      </c>
      <c r="D64" s="61">
        <v>0.29241861383816758</v>
      </c>
      <c r="E64" s="62">
        <v>14330</v>
      </c>
      <c r="F64" s="63">
        <v>0</v>
      </c>
      <c r="G64" s="10"/>
      <c r="H64" s="59" t="s">
        <v>119</v>
      </c>
      <c r="I64" s="80">
        <v>4.1993966461677378E-2</v>
      </c>
      <c r="J64" s="74"/>
      <c r="K64" s="117">
        <f t="shared" si="4"/>
        <v>0.1300498923999642</v>
      </c>
      <c r="L64" s="117">
        <f t="shared" si="1"/>
        <v>-1.355918196941909E-2</v>
      </c>
    </row>
    <row r="65" spans="2:12" x14ac:dyDescent="0.2">
      <c r="B65" s="59" t="s">
        <v>120</v>
      </c>
      <c r="C65" s="60">
        <v>0.37348220516399161</v>
      </c>
      <c r="D65" s="61">
        <v>0.48374536446060651</v>
      </c>
      <c r="E65" s="62">
        <v>14330</v>
      </c>
      <c r="F65" s="63">
        <v>0</v>
      </c>
      <c r="G65" s="10"/>
      <c r="H65" s="59" t="s">
        <v>120</v>
      </c>
      <c r="I65" s="80">
        <v>5.7684966512524936E-2</v>
      </c>
      <c r="J65" s="74"/>
      <c r="K65" s="117">
        <f t="shared" si="4"/>
        <v>7.4710086483028612E-2</v>
      </c>
      <c r="L65" s="117">
        <f t="shared" si="1"/>
        <v>-4.4536465009709196E-2</v>
      </c>
    </row>
    <row r="66" spans="2:12" x14ac:dyDescent="0.2">
      <c r="B66" s="59" t="s">
        <v>121</v>
      </c>
      <c r="C66" s="60">
        <v>0.14780181437543616</v>
      </c>
      <c r="D66" s="61">
        <v>0.3549158046055193</v>
      </c>
      <c r="E66" s="62">
        <v>14330</v>
      </c>
      <c r="F66" s="63">
        <v>0</v>
      </c>
      <c r="G66" s="10"/>
      <c r="H66" s="59" t="s">
        <v>121</v>
      </c>
      <c r="I66" s="80">
        <v>3.0058321502970536E-2</v>
      </c>
      <c r="J66" s="74"/>
      <c r="K66" s="117">
        <f t="shared" si="4"/>
        <v>7.217386973291455E-2</v>
      </c>
      <c r="L66" s="117">
        <f t="shared" si="1"/>
        <v>-1.2517544717844171E-2</v>
      </c>
    </row>
    <row r="67" spans="2:12" x14ac:dyDescent="0.2">
      <c r="B67" s="59" t="s">
        <v>122</v>
      </c>
      <c r="C67" s="60">
        <v>0.12212142358688068</v>
      </c>
      <c r="D67" s="61">
        <v>0.32743741900187717</v>
      </c>
      <c r="E67" s="62">
        <v>14330</v>
      </c>
      <c r="F67" s="63">
        <v>0</v>
      </c>
      <c r="G67" s="10"/>
      <c r="H67" s="59" t="s">
        <v>122</v>
      </c>
      <c r="I67" s="80">
        <v>1.3649187450879461E-2</v>
      </c>
      <c r="J67" s="74"/>
      <c r="K67" s="117">
        <f t="shared" si="4"/>
        <v>3.6594257568665911E-2</v>
      </c>
      <c r="L67" s="117">
        <f t="shared" si="1"/>
        <v>-5.0906161164678328E-3</v>
      </c>
    </row>
    <row r="68" spans="2:12" x14ac:dyDescent="0.2">
      <c r="B68" s="59" t="s">
        <v>123</v>
      </c>
      <c r="C68" s="60">
        <v>1.6468946266573622E-2</v>
      </c>
      <c r="D68" s="61">
        <v>0.12727470483441569</v>
      </c>
      <c r="E68" s="62">
        <v>14330</v>
      </c>
      <c r="F68" s="63">
        <v>0</v>
      </c>
      <c r="G68" s="10"/>
      <c r="H68" s="59" t="s">
        <v>123</v>
      </c>
      <c r="I68" s="80">
        <v>-3.2446458396489229E-3</v>
      </c>
      <c r="J68" s="74"/>
      <c r="K68" s="117">
        <f t="shared" si="4"/>
        <v>-2.5073402808621283E-2</v>
      </c>
      <c r="L68" s="117">
        <f t="shared" si="1"/>
        <v>4.1984696060980723E-4</v>
      </c>
    </row>
    <row r="69" spans="2:12" x14ac:dyDescent="0.2">
      <c r="B69" s="59" t="s">
        <v>124</v>
      </c>
      <c r="C69" s="60">
        <v>0.10621074668527565</v>
      </c>
      <c r="D69" s="61">
        <v>0.30811791412002321</v>
      </c>
      <c r="E69" s="62">
        <v>14330</v>
      </c>
      <c r="F69" s="63">
        <v>0</v>
      </c>
      <c r="G69" s="10"/>
      <c r="H69" s="59" t="s">
        <v>124</v>
      </c>
      <c r="I69" s="80">
        <v>5.1512933461945638E-2</v>
      </c>
      <c r="J69" s="74"/>
      <c r="K69" s="117">
        <f t="shared" si="4"/>
        <v>0.1494288524784331</v>
      </c>
      <c r="L69" s="117">
        <f t="shared" si="1"/>
        <v>-1.7756926411006808E-2</v>
      </c>
    </row>
    <row r="70" spans="2:12" x14ac:dyDescent="0.2">
      <c r="B70" s="59" t="s">
        <v>125</v>
      </c>
      <c r="C70" s="60">
        <v>0.96636427076064202</v>
      </c>
      <c r="D70" s="61">
        <v>0.18029596609527837</v>
      </c>
      <c r="E70" s="62">
        <v>14330</v>
      </c>
      <c r="F70" s="63">
        <v>0</v>
      </c>
      <c r="G70" s="10"/>
      <c r="H70" s="59" t="s">
        <v>125</v>
      </c>
      <c r="I70" s="80">
        <v>3.2103353080239858E-2</v>
      </c>
      <c r="J70" s="74"/>
      <c r="K70" s="117">
        <f t="shared" si="4"/>
        <v>5.9891505909334675E-3</v>
      </c>
      <c r="L70" s="117">
        <f t="shared" si="1"/>
        <v>-0.17207003606482713</v>
      </c>
    </row>
    <row r="71" spans="2:12" x14ac:dyDescent="0.2">
      <c r="B71" s="59" t="s">
        <v>126</v>
      </c>
      <c r="C71" s="60">
        <v>0.97250523377529663</v>
      </c>
      <c r="D71" s="61">
        <v>0.16352574756615015</v>
      </c>
      <c r="E71" s="62">
        <v>14330</v>
      </c>
      <c r="F71" s="63">
        <v>0</v>
      </c>
      <c r="G71" s="10"/>
      <c r="H71" s="59" t="s">
        <v>126</v>
      </c>
      <c r="I71" s="80">
        <v>3.2509493174063986E-2</v>
      </c>
      <c r="J71" s="74"/>
      <c r="K71" s="117">
        <f t="shared" si="4"/>
        <v>5.4660561300470369E-3</v>
      </c>
      <c r="L71" s="117">
        <f t="shared" si="1"/>
        <v>-0.19333745743232394</v>
      </c>
    </row>
    <row r="72" spans="2:12" x14ac:dyDescent="0.2">
      <c r="B72" s="59" t="s">
        <v>127</v>
      </c>
      <c r="C72" s="60">
        <v>0.6420097697138869</v>
      </c>
      <c r="D72" s="61">
        <v>0.47942597450618091</v>
      </c>
      <c r="E72" s="62">
        <v>14330</v>
      </c>
      <c r="F72" s="63">
        <v>0</v>
      </c>
      <c r="G72" s="10"/>
      <c r="H72" s="59" t="s">
        <v>127</v>
      </c>
      <c r="I72" s="80">
        <v>6.4628741668294645E-2</v>
      </c>
      <c r="J72" s="74"/>
      <c r="K72" s="117">
        <f t="shared" si="4"/>
        <v>4.8258666286835138E-2</v>
      </c>
      <c r="L72" s="117">
        <f t="shared" ref="L72:L103" si="5">((0-C72)/D72)*I72</f>
        <v>-8.6545756303875856E-2</v>
      </c>
    </row>
    <row r="73" spans="2:12" x14ac:dyDescent="0.2">
      <c r="B73" s="59" t="s">
        <v>128</v>
      </c>
      <c r="C73" s="60">
        <v>9.8115840893230985E-2</v>
      </c>
      <c r="D73" s="61">
        <v>0.29748159302008642</v>
      </c>
      <c r="E73" s="62">
        <v>14330</v>
      </c>
      <c r="F73" s="63">
        <v>0</v>
      </c>
      <c r="G73" s="10"/>
      <c r="H73" s="59" t="s">
        <v>128</v>
      </c>
      <c r="I73" s="80">
        <v>-6.2593309599386387E-2</v>
      </c>
      <c r="J73" s="74"/>
      <c r="K73" s="117">
        <f t="shared" si="4"/>
        <v>-0.18976607534147677</v>
      </c>
      <c r="L73" s="117">
        <f t="shared" si="5"/>
        <v>2.0644622557266814E-2</v>
      </c>
    </row>
    <row r="74" spans="2:12" x14ac:dyDescent="0.2">
      <c r="B74" s="59" t="s">
        <v>129</v>
      </c>
      <c r="C74" s="60">
        <v>1.5282623866015352E-2</v>
      </c>
      <c r="D74" s="61">
        <v>0.12267891231213121</v>
      </c>
      <c r="E74" s="62">
        <v>14330</v>
      </c>
      <c r="F74" s="63">
        <v>0</v>
      </c>
      <c r="G74" s="10"/>
      <c r="H74" s="59" t="s">
        <v>129</v>
      </c>
      <c r="I74" s="80">
        <v>-2.1763052577233793E-2</v>
      </c>
      <c r="J74" s="74"/>
      <c r="K74" s="117">
        <f t="shared" si="4"/>
        <v>-0.17468736579595875</v>
      </c>
      <c r="L74" s="117">
        <f t="shared" si="5"/>
        <v>2.7111142448667681E-3</v>
      </c>
    </row>
    <row r="75" spans="2:12" x14ac:dyDescent="0.2">
      <c r="B75" s="59" t="s">
        <v>130</v>
      </c>
      <c r="C75" s="60">
        <v>0.22023726448011166</v>
      </c>
      <c r="D75" s="61">
        <v>0.41442103807209368</v>
      </c>
      <c r="E75" s="62">
        <v>14330</v>
      </c>
      <c r="F75" s="63">
        <v>0</v>
      </c>
      <c r="G75" s="10"/>
      <c r="H75" s="59" t="s">
        <v>130</v>
      </c>
      <c r="I75" s="80">
        <v>6.1062724011075917E-2</v>
      </c>
      <c r="J75" s="74"/>
      <c r="K75" s="117">
        <f t="shared" si="4"/>
        <v>0.11489386961308033</v>
      </c>
      <c r="L75" s="117">
        <f t="shared" si="5"/>
        <v>-3.2450783291469616E-2</v>
      </c>
    </row>
    <row r="76" spans="2:12" x14ac:dyDescent="0.2">
      <c r="B76" s="59" t="s">
        <v>131</v>
      </c>
      <c r="C76" s="60">
        <v>0.59832519190509426</v>
      </c>
      <c r="D76" s="61">
        <v>0.49025394344903728</v>
      </c>
      <c r="E76" s="62">
        <v>14330</v>
      </c>
      <c r="F76" s="63">
        <v>0</v>
      </c>
      <c r="G76" s="10"/>
      <c r="H76" s="59" t="s">
        <v>131</v>
      </c>
      <c r="I76" s="80">
        <v>-1.3995247612114785E-2</v>
      </c>
      <c r="J76" s="74"/>
      <c r="K76" s="117">
        <f t="shared" si="4"/>
        <v>-1.1466584764802126E-2</v>
      </c>
      <c r="L76" s="117">
        <f t="shared" si="5"/>
        <v>1.7080350551322697E-2</v>
      </c>
    </row>
    <row r="77" spans="2:12" x14ac:dyDescent="0.2">
      <c r="B77" s="59" t="s">
        <v>132</v>
      </c>
      <c r="C77" s="60">
        <v>6.057222609909281E-2</v>
      </c>
      <c r="D77" s="61">
        <v>0.23855230604205649</v>
      </c>
      <c r="E77" s="62">
        <v>14330</v>
      </c>
      <c r="F77" s="63">
        <v>0</v>
      </c>
      <c r="G77" s="10"/>
      <c r="H77" s="59" t="s">
        <v>132</v>
      </c>
      <c r="I77" s="80">
        <v>1.0063219113811493E-2</v>
      </c>
      <c r="J77" s="74"/>
      <c r="K77" s="117">
        <f t="shared" si="4"/>
        <v>3.9629327786495257E-2</v>
      </c>
      <c r="L77" s="117">
        <f t="shared" si="5"/>
        <v>-2.5552114484235543E-3</v>
      </c>
    </row>
    <row r="78" spans="2:12" x14ac:dyDescent="0.2">
      <c r="B78" s="59" t="s">
        <v>133</v>
      </c>
      <c r="C78" s="60">
        <v>1.9748778785764132E-2</v>
      </c>
      <c r="D78" s="61">
        <v>0.13914063224723874</v>
      </c>
      <c r="E78" s="62">
        <v>14330</v>
      </c>
      <c r="F78" s="63">
        <v>0</v>
      </c>
      <c r="G78" s="10"/>
      <c r="H78" s="59" t="s">
        <v>133</v>
      </c>
      <c r="I78" s="80">
        <v>-3.5126674462970041E-2</v>
      </c>
      <c r="J78" s="74"/>
      <c r="K78" s="117">
        <f t="shared" si="4"/>
        <v>-0.24746880176839661</v>
      </c>
      <c r="L78" s="117">
        <f t="shared" si="5"/>
        <v>4.9856674663954041E-3</v>
      </c>
    </row>
    <row r="79" spans="2:12" x14ac:dyDescent="0.2">
      <c r="B79" s="59" t="s">
        <v>134</v>
      </c>
      <c r="C79" s="60">
        <v>0.86887648290300068</v>
      </c>
      <c r="D79" s="61">
        <v>0.33754716911768012</v>
      </c>
      <c r="E79" s="62">
        <v>14330</v>
      </c>
      <c r="F79" s="63">
        <v>0</v>
      </c>
      <c r="G79" s="10"/>
      <c r="H79" s="59" t="s">
        <v>134</v>
      </c>
      <c r="I79" s="80">
        <v>-1.7001783960776409E-2</v>
      </c>
      <c r="J79" s="74"/>
      <c r="K79" s="117">
        <f t="shared" si="4"/>
        <v>-6.6045101657574105E-3</v>
      </c>
      <c r="L79" s="117">
        <f t="shared" si="5"/>
        <v>4.3764106478895962E-2</v>
      </c>
    </row>
    <row r="80" spans="2:12" x14ac:dyDescent="0.2">
      <c r="B80" s="59" t="s">
        <v>135</v>
      </c>
      <c r="C80" s="60">
        <v>6.1060711793440324E-2</v>
      </c>
      <c r="D80" s="61">
        <v>0.23944999980445802</v>
      </c>
      <c r="E80" s="62">
        <v>14330</v>
      </c>
      <c r="F80" s="63">
        <v>0</v>
      </c>
      <c r="G80" s="10"/>
      <c r="H80" s="59" t="s">
        <v>135</v>
      </c>
      <c r="I80" s="80">
        <v>3.0913371396705715E-2</v>
      </c>
      <c r="J80" s="74"/>
      <c r="K80" s="117">
        <f t="shared" si="4"/>
        <v>0.12121853814571391</v>
      </c>
      <c r="L80" s="117">
        <f t="shared" si="5"/>
        <v>-7.8830338816424875E-3</v>
      </c>
    </row>
    <row r="81" spans="2:12" x14ac:dyDescent="0.2">
      <c r="B81" s="59" t="s">
        <v>136</v>
      </c>
      <c r="C81" s="60">
        <v>1.2630844382414515E-2</v>
      </c>
      <c r="D81" s="61">
        <v>0.11167889911196484</v>
      </c>
      <c r="E81" s="62">
        <v>14330</v>
      </c>
      <c r="F81" s="63">
        <v>0</v>
      </c>
      <c r="G81" s="10"/>
      <c r="H81" s="59" t="s">
        <v>136</v>
      </c>
      <c r="I81" s="80">
        <v>-3.3019228529943184E-2</v>
      </c>
      <c r="J81" s="74"/>
      <c r="K81" s="117">
        <f t="shared" si="4"/>
        <v>-0.2919277325618016</v>
      </c>
      <c r="L81" s="117">
        <f t="shared" si="5"/>
        <v>3.7344631842311177E-3</v>
      </c>
    </row>
    <row r="82" spans="2:12" x14ac:dyDescent="0.2">
      <c r="B82" s="59" t="s">
        <v>137</v>
      </c>
      <c r="C82" s="60">
        <v>2.9169574319609211E-2</v>
      </c>
      <c r="D82" s="61">
        <v>0.16828751164326725</v>
      </c>
      <c r="E82" s="62">
        <v>14330</v>
      </c>
      <c r="F82" s="63">
        <v>0</v>
      </c>
      <c r="G82" s="10"/>
      <c r="H82" s="59" t="s">
        <v>137</v>
      </c>
      <c r="I82" s="80">
        <v>-2.667617616820802E-2</v>
      </c>
      <c r="J82" s="74"/>
      <c r="K82" s="117">
        <f t="shared" si="4"/>
        <v>-0.1538916537063349</v>
      </c>
      <c r="L82" s="117">
        <f t="shared" si="5"/>
        <v>4.6238291582265667E-3</v>
      </c>
    </row>
    <row r="83" spans="2:12" x14ac:dyDescent="0.2">
      <c r="B83" s="59" t="s">
        <v>138</v>
      </c>
      <c r="C83" s="60">
        <v>3.7822749476622473E-2</v>
      </c>
      <c r="D83" s="61">
        <v>0.19077402563353149</v>
      </c>
      <c r="E83" s="62">
        <v>14330</v>
      </c>
      <c r="F83" s="63">
        <v>0</v>
      </c>
      <c r="G83" s="10"/>
      <c r="H83" s="59" t="s">
        <v>138</v>
      </c>
      <c r="I83" s="80">
        <v>-3.0631511620789097E-2</v>
      </c>
      <c r="J83" s="74"/>
      <c r="K83" s="117">
        <f t="shared" si="4"/>
        <v>-0.15449138598816364</v>
      </c>
      <c r="L83" s="117">
        <f t="shared" si="5"/>
        <v>6.0729860172312675E-3</v>
      </c>
    </row>
    <row r="84" spans="2:12" x14ac:dyDescent="0.2">
      <c r="B84" s="59" t="s">
        <v>139</v>
      </c>
      <c r="C84" s="60">
        <v>1.2630844382414515E-2</v>
      </c>
      <c r="D84" s="61">
        <v>0.11167889911195497</v>
      </c>
      <c r="E84" s="62">
        <v>14330</v>
      </c>
      <c r="F84" s="63">
        <v>0</v>
      </c>
      <c r="G84" s="10"/>
      <c r="H84" s="59" t="s">
        <v>139</v>
      </c>
      <c r="I84" s="80">
        <v>-1.4903637685267998E-2</v>
      </c>
      <c r="J84" s="74"/>
      <c r="K84" s="117">
        <f t="shared" ref="K84:K103" si="6">((1-C84)/D84)*I84</f>
        <v>-0.13176519713165977</v>
      </c>
      <c r="L84" s="117">
        <f t="shared" si="5"/>
        <v>1.6855962033239392E-3</v>
      </c>
    </row>
    <row r="85" spans="2:12" x14ac:dyDescent="0.2">
      <c r="B85" s="59" t="s">
        <v>140</v>
      </c>
      <c r="C85" s="60">
        <v>5.7920446615491979E-3</v>
      </c>
      <c r="D85" s="61">
        <v>7.5887408423801997E-2</v>
      </c>
      <c r="E85" s="62">
        <v>14330</v>
      </c>
      <c r="F85" s="63">
        <v>0</v>
      </c>
      <c r="G85" s="10"/>
      <c r="H85" s="59" t="s">
        <v>140</v>
      </c>
      <c r="I85" s="80">
        <v>-1.2709440937389552E-2</v>
      </c>
      <c r="J85" s="74"/>
      <c r="K85" s="117">
        <f t="shared" si="6"/>
        <v>-0.16650756100788994</v>
      </c>
      <c r="L85" s="117">
        <f t="shared" si="5"/>
        <v>9.7003773170877125E-4</v>
      </c>
    </row>
    <row r="86" spans="2:12" x14ac:dyDescent="0.2">
      <c r="B86" s="59" t="s">
        <v>141</v>
      </c>
      <c r="C86" s="60">
        <v>1.5631542219120727E-2</v>
      </c>
      <c r="D86" s="61">
        <v>0.12404946979735167</v>
      </c>
      <c r="E86" s="62">
        <v>14330</v>
      </c>
      <c r="F86" s="63">
        <v>0</v>
      </c>
      <c r="G86" s="10"/>
      <c r="H86" s="59" t="s">
        <v>141</v>
      </c>
      <c r="I86" s="80">
        <v>-9.7045359667211166E-3</v>
      </c>
      <c r="J86" s="74"/>
      <c r="K86" s="117">
        <f t="shared" si="6"/>
        <v>-7.7008302563855727E-2</v>
      </c>
      <c r="L86" s="117">
        <f t="shared" si="5"/>
        <v>1.2228739383456459E-3</v>
      </c>
    </row>
    <row r="87" spans="2:12" x14ac:dyDescent="0.2">
      <c r="B87" s="59" t="s">
        <v>142</v>
      </c>
      <c r="C87" s="60">
        <v>8.8136775994417313E-2</v>
      </c>
      <c r="D87" s="61">
        <v>0.28350360407752978</v>
      </c>
      <c r="E87" s="62">
        <v>14330</v>
      </c>
      <c r="F87" s="63">
        <v>0</v>
      </c>
      <c r="G87" s="10"/>
      <c r="H87" s="59" t="s">
        <v>142</v>
      </c>
      <c r="I87" s="80">
        <v>-1.4241329004456975E-2</v>
      </c>
      <c r="J87" s="74"/>
      <c r="K87" s="117">
        <f t="shared" si="6"/>
        <v>-4.5805922723215292E-2</v>
      </c>
      <c r="L87" s="117">
        <f t="shared" si="5"/>
        <v>4.4274034131339185E-3</v>
      </c>
    </row>
    <row r="88" spans="2:12" x14ac:dyDescent="0.2">
      <c r="B88" s="59" t="s">
        <v>143</v>
      </c>
      <c r="C88" s="60">
        <v>0.24696441032798327</v>
      </c>
      <c r="D88" s="61">
        <v>0.43126090611477086</v>
      </c>
      <c r="E88" s="62">
        <v>14330</v>
      </c>
      <c r="F88" s="63">
        <v>0</v>
      </c>
      <c r="G88" s="10"/>
      <c r="H88" s="59" t="s">
        <v>143</v>
      </c>
      <c r="I88" s="80">
        <v>1.0786608204667715E-2</v>
      </c>
      <c r="J88" s="74"/>
      <c r="K88" s="117">
        <f t="shared" si="6"/>
        <v>1.8834769752585186E-2</v>
      </c>
      <c r="L88" s="117">
        <f t="shared" si="5"/>
        <v>-6.1770225330737638E-3</v>
      </c>
    </row>
    <row r="89" spans="2:12" x14ac:dyDescent="0.2">
      <c r="B89" s="59" t="s">
        <v>144</v>
      </c>
      <c r="C89" s="60">
        <v>0.306559665038381</v>
      </c>
      <c r="D89" s="61">
        <v>0.46108098260101421</v>
      </c>
      <c r="E89" s="62">
        <v>14330</v>
      </c>
      <c r="F89" s="63">
        <v>0</v>
      </c>
      <c r="G89" s="10"/>
      <c r="H89" s="59" t="s">
        <v>144</v>
      </c>
      <c r="I89" s="80">
        <v>3.8287762340336789E-2</v>
      </c>
      <c r="J89" s="74"/>
      <c r="K89" s="117">
        <f t="shared" si="6"/>
        <v>5.7582680145341569E-2</v>
      </c>
      <c r="L89" s="117">
        <f t="shared" si="5"/>
        <v>-2.5456447003973582E-2</v>
      </c>
    </row>
    <row r="90" spans="2:12" x14ac:dyDescent="0.2">
      <c r="B90" s="59" t="s">
        <v>145</v>
      </c>
      <c r="C90" s="60">
        <v>7.9064898813677606E-2</v>
      </c>
      <c r="D90" s="61">
        <v>0.26984944348096163</v>
      </c>
      <c r="E90" s="62">
        <v>14330</v>
      </c>
      <c r="F90" s="63">
        <v>0</v>
      </c>
      <c r="G90" s="10"/>
      <c r="H90" s="59" t="s">
        <v>145</v>
      </c>
      <c r="I90" s="80">
        <v>2.6251333649151458E-3</v>
      </c>
      <c r="J90" s="74"/>
      <c r="K90" s="117">
        <f t="shared" si="6"/>
        <v>8.9589862771619361E-3</v>
      </c>
      <c r="L90" s="117">
        <f t="shared" si="5"/>
        <v>-7.6915446328896522E-4</v>
      </c>
    </row>
    <row r="91" spans="2:12" x14ac:dyDescent="0.2">
      <c r="B91" s="59" t="s">
        <v>146</v>
      </c>
      <c r="C91" s="60">
        <v>9.97208653175157E-2</v>
      </c>
      <c r="D91" s="61">
        <v>0.29963791435122999</v>
      </c>
      <c r="E91" s="62">
        <v>14330</v>
      </c>
      <c r="F91" s="63">
        <v>0</v>
      </c>
      <c r="G91" s="10"/>
      <c r="H91" s="59" t="s">
        <v>146</v>
      </c>
      <c r="I91" s="80">
        <v>1.271916161896045E-2</v>
      </c>
      <c r="J91" s="74"/>
      <c r="K91" s="117">
        <f t="shared" si="6"/>
        <v>3.8215443599643968E-2</v>
      </c>
      <c r="L91" s="117">
        <f t="shared" si="5"/>
        <v>-4.2329950316945374E-3</v>
      </c>
    </row>
    <row r="92" spans="2:12" x14ac:dyDescent="0.2">
      <c r="B92" s="59" t="s">
        <v>147</v>
      </c>
      <c r="C92" s="60">
        <v>1.5212840195394279E-2</v>
      </c>
      <c r="D92" s="61">
        <v>0.12240283991519757</v>
      </c>
      <c r="E92" s="62">
        <v>14330</v>
      </c>
      <c r="F92" s="63">
        <v>0</v>
      </c>
      <c r="G92" s="10"/>
      <c r="H92" s="59" t="s">
        <v>147</v>
      </c>
      <c r="I92" s="80">
        <v>-1.0740196976446536E-4</v>
      </c>
      <c r="J92" s="74"/>
      <c r="K92" s="117">
        <f t="shared" si="6"/>
        <v>-8.6409825813719358E-4</v>
      </c>
      <c r="L92" s="117">
        <f t="shared" si="5"/>
        <v>1.3348456652062658E-5</v>
      </c>
    </row>
    <row r="93" spans="2:12" x14ac:dyDescent="0.2">
      <c r="B93" s="59" t="s">
        <v>148</v>
      </c>
      <c r="C93" s="60">
        <v>3.8939288206559654E-2</v>
      </c>
      <c r="D93" s="61">
        <v>0.19345705398999147</v>
      </c>
      <c r="E93" s="62">
        <v>14330</v>
      </c>
      <c r="F93" s="63">
        <v>0</v>
      </c>
      <c r="G93" s="10"/>
      <c r="H93" s="59" t="s">
        <v>148</v>
      </c>
      <c r="I93" s="80">
        <v>-1.7693231042841397E-2</v>
      </c>
      <c r="J93" s="74"/>
      <c r="K93" s="117">
        <f t="shared" si="6"/>
        <v>-8.7896868422480304E-2</v>
      </c>
      <c r="L93" s="117">
        <f t="shared" si="5"/>
        <v>3.5613166264699386E-3</v>
      </c>
    </row>
    <row r="94" spans="2:12" x14ac:dyDescent="0.2">
      <c r="B94" s="59" t="s">
        <v>149</v>
      </c>
      <c r="C94" s="60">
        <v>7.3272854152128409E-3</v>
      </c>
      <c r="D94" s="61">
        <v>8.5288357454741684E-2</v>
      </c>
      <c r="E94" s="62">
        <v>14330</v>
      </c>
      <c r="F94" s="63">
        <v>0</v>
      </c>
      <c r="G94" s="10"/>
      <c r="H94" s="59" t="s">
        <v>149</v>
      </c>
      <c r="I94" s="80">
        <v>-1.0522033098916509E-2</v>
      </c>
      <c r="J94" s="74"/>
      <c r="K94" s="117">
        <f t="shared" si="6"/>
        <v>-0.1224661310284354</v>
      </c>
      <c r="L94" s="117">
        <f t="shared" si="5"/>
        <v>9.0396792674767793E-4</v>
      </c>
    </row>
    <row r="95" spans="2:12" x14ac:dyDescent="0.2">
      <c r="B95" s="59" t="s">
        <v>150</v>
      </c>
      <c r="C95" s="60">
        <v>5.0942079553384506E-2</v>
      </c>
      <c r="D95" s="61">
        <v>0.219887148668653</v>
      </c>
      <c r="E95" s="62">
        <v>14330</v>
      </c>
      <c r="F95" s="63">
        <v>0</v>
      </c>
      <c r="G95" s="10"/>
      <c r="H95" s="59" t="s">
        <v>150</v>
      </c>
      <c r="I95" s="80">
        <v>3.7354919337465281E-3</v>
      </c>
      <c r="J95" s="74"/>
      <c r="K95" s="117">
        <f t="shared" si="6"/>
        <v>1.6122807667258581E-2</v>
      </c>
      <c r="L95" s="117">
        <f t="shared" si="5"/>
        <v>-8.654154115513798E-4</v>
      </c>
    </row>
    <row r="96" spans="2:12" x14ac:dyDescent="0.2">
      <c r="B96" s="59" t="s">
        <v>151</v>
      </c>
      <c r="C96" s="60">
        <v>4.5708304256803903E-2</v>
      </c>
      <c r="D96" s="61">
        <v>0.20885904167401037</v>
      </c>
      <c r="E96" s="62">
        <v>14330</v>
      </c>
      <c r="F96" s="63">
        <v>0</v>
      </c>
      <c r="G96" s="10"/>
      <c r="H96" s="59" t="s">
        <v>151</v>
      </c>
      <c r="I96" s="80">
        <v>-2.4093861723147991E-4</v>
      </c>
      <c r="J96" s="74"/>
      <c r="K96" s="117">
        <f t="shared" si="6"/>
        <v>-1.1008655395763067E-3</v>
      </c>
      <c r="L96" s="117">
        <f t="shared" si="5"/>
        <v>5.2728843029066247E-5</v>
      </c>
    </row>
    <row r="97" spans="2:13" x14ac:dyDescent="0.2">
      <c r="B97" s="59" t="s">
        <v>152</v>
      </c>
      <c r="C97" s="60">
        <v>3.6775994417306349E-2</v>
      </c>
      <c r="D97" s="61">
        <v>0.18821793965439299</v>
      </c>
      <c r="E97" s="62">
        <v>14330</v>
      </c>
      <c r="F97" s="63">
        <v>0</v>
      </c>
      <c r="G97" s="10"/>
      <c r="H97" s="59" t="s">
        <v>152</v>
      </c>
      <c r="I97" s="80">
        <v>-4.0546115803515382E-3</v>
      </c>
      <c r="J97" s="74"/>
      <c r="K97" s="117">
        <f t="shared" si="6"/>
        <v>-2.0749877587011564E-2</v>
      </c>
      <c r="L97" s="117">
        <f t="shared" si="5"/>
        <v>7.9223252107187535E-4</v>
      </c>
    </row>
    <row r="98" spans="2:13" x14ac:dyDescent="0.2">
      <c r="B98" s="59" t="s">
        <v>153</v>
      </c>
      <c r="C98" s="60">
        <v>9.6580600139567346E-2</v>
      </c>
      <c r="D98" s="61">
        <v>0.2953961358260852</v>
      </c>
      <c r="E98" s="62">
        <v>14330</v>
      </c>
      <c r="F98" s="63">
        <v>0</v>
      </c>
      <c r="G98" s="10"/>
      <c r="H98" s="59" t="s">
        <v>153</v>
      </c>
      <c r="I98" s="80">
        <v>-3.0937930998969004E-4</v>
      </c>
      <c r="J98" s="74"/>
      <c r="K98" s="117">
        <f t="shared" si="6"/>
        <v>-9.4618458626241479E-4</v>
      </c>
      <c r="L98" s="117">
        <f t="shared" si="5"/>
        <v>1.0115243838924627E-4</v>
      </c>
    </row>
    <row r="99" spans="2:13" x14ac:dyDescent="0.2">
      <c r="B99" s="59" t="s">
        <v>154</v>
      </c>
      <c r="C99" s="60">
        <v>0.2628750872295883</v>
      </c>
      <c r="D99" s="61">
        <v>0.44021051644989379</v>
      </c>
      <c r="E99" s="62">
        <v>14330</v>
      </c>
      <c r="F99" s="63">
        <v>0</v>
      </c>
      <c r="G99" s="10"/>
      <c r="H99" s="59" t="s">
        <v>154</v>
      </c>
      <c r="I99" s="80">
        <v>-2.9044451833113629E-2</v>
      </c>
      <c r="J99" s="74"/>
      <c r="K99" s="117">
        <f t="shared" si="6"/>
        <v>-4.8634433353854679E-2</v>
      </c>
      <c r="L99" s="117">
        <f t="shared" si="5"/>
        <v>1.7344117243583319E-2</v>
      </c>
    </row>
    <row r="100" spans="2:13" ht="15" customHeight="1" x14ac:dyDescent="0.2">
      <c r="B100" s="59" t="s">
        <v>155</v>
      </c>
      <c r="C100" s="60">
        <v>4.4940683879972083E-2</v>
      </c>
      <c r="D100" s="61">
        <v>0.20718111450526788</v>
      </c>
      <c r="E100" s="62">
        <v>14330</v>
      </c>
      <c r="F100" s="63">
        <v>0</v>
      </c>
      <c r="G100" s="10"/>
      <c r="H100" s="59" t="s">
        <v>155</v>
      </c>
      <c r="I100" s="80">
        <v>-2.2447236949263084E-2</v>
      </c>
      <c r="J100" s="74"/>
      <c r="K100" s="117">
        <f t="shared" si="6"/>
        <v>-0.1034768194038377</v>
      </c>
      <c r="L100" s="117">
        <f t="shared" si="5"/>
        <v>4.8691415823521461E-3</v>
      </c>
    </row>
    <row r="101" spans="2:13" x14ac:dyDescent="0.2">
      <c r="B101" s="59" t="s">
        <v>156</v>
      </c>
      <c r="C101" s="64">
        <v>10046.806187821923</v>
      </c>
      <c r="D101" s="65">
        <v>71175.712298285973</v>
      </c>
      <c r="E101" s="62">
        <v>14330</v>
      </c>
      <c r="F101" s="63">
        <v>0</v>
      </c>
      <c r="G101" s="10"/>
      <c r="H101" s="59" t="s">
        <v>156</v>
      </c>
      <c r="I101" s="80">
        <v>9.8234058403141016E-3</v>
      </c>
      <c r="J101" s="74"/>
      <c r="K101" s="11"/>
      <c r="L101" s="11"/>
      <c r="M101" s="12" t="str">
        <f>"((landarea2-"&amp;C101&amp;")/"&amp;D101&amp;")*("&amp;I101&amp;")"</f>
        <v>((landarea2-10046.8061878219)/71175.712298286)*(0.0098234058403141)</v>
      </c>
    </row>
    <row r="102" spans="2:13" x14ac:dyDescent="0.2">
      <c r="B102" s="59" t="s">
        <v>51</v>
      </c>
      <c r="C102" s="66">
        <v>2.3043963712491276</v>
      </c>
      <c r="D102" s="67">
        <v>1.4280184609194879</v>
      </c>
      <c r="E102" s="62">
        <v>14330</v>
      </c>
      <c r="F102" s="63">
        <v>0</v>
      </c>
      <c r="G102" s="10"/>
      <c r="H102" s="59" t="s">
        <v>51</v>
      </c>
      <c r="I102" s="80">
        <v>-3.2771423738608904E-2</v>
      </c>
      <c r="J102" s="74"/>
      <c r="K102" s="11"/>
      <c r="L102" s="11"/>
      <c r="M102" s="12" t="str">
        <f>"((memsleep-"&amp;C102&amp;")/"&amp;D102&amp;")*("&amp;I102&amp;")"</f>
        <v>((memsleep-2.30439637124913)/1.42801846091949)*(-0.0327714237386089)</v>
      </c>
    </row>
    <row r="103" spans="2:13" ht="15.75" thickBot="1" x14ac:dyDescent="0.25">
      <c r="B103" s="68" t="s">
        <v>157</v>
      </c>
      <c r="C103" s="69">
        <v>0.26175854849965108</v>
      </c>
      <c r="D103" s="70">
        <v>0.43960720739672371</v>
      </c>
      <c r="E103" s="71">
        <v>14330</v>
      </c>
      <c r="F103" s="72">
        <v>0</v>
      </c>
      <c r="G103" s="10"/>
      <c r="H103" s="68" t="s">
        <v>157</v>
      </c>
      <c r="I103" s="81">
        <v>4.0069527804801859E-3</v>
      </c>
      <c r="J103" s="74"/>
      <c r="K103" s="117">
        <f t="shared" si="6"/>
        <v>6.7289584587850353E-3</v>
      </c>
      <c r="L103" s="117">
        <f t="shared" si="5"/>
        <v>-2.3858893259195262E-3</v>
      </c>
    </row>
    <row r="104" spans="2:13" ht="24.75" customHeight="1" thickTop="1" x14ac:dyDescent="0.2">
      <c r="B104" s="73" t="s">
        <v>46</v>
      </c>
      <c r="C104" s="73"/>
      <c r="D104" s="73"/>
      <c r="E104" s="73"/>
      <c r="F104" s="73"/>
      <c r="G104" s="10"/>
      <c r="H104" s="73" t="s">
        <v>7</v>
      </c>
      <c r="I104" s="73"/>
      <c r="J104" s="74"/>
      <c r="K104" s="11"/>
      <c r="L104" s="11"/>
    </row>
  </sheetData>
  <mergeCells count="7">
    <mergeCell ref="K5:L5"/>
    <mergeCell ref="B5:F5"/>
    <mergeCell ref="B6"/>
    <mergeCell ref="B104:F104"/>
    <mergeCell ref="H4:I4"/>
    <mergeCell ref="H5:H6"/>
    <mergeCell ref="H104:I104"/>
  </mergeCells>
  <pageMargins left="0.25" right="0.2" top="0.25" bottom="0.25" header="0.55000000000000004" footer="0.05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20"/>
  <sheetViews>
    <sheetView zoomScaleNormal="100" workbookViewId="0"/>
  </sheetViews>
  <sheetFormatPr defaultColWidth="9.140625" defaultRowHeight="15" x14ac:dyDescent="0.25"/>
  <cols>
    <col min="1" max="1" width="9.140625" style="2" customWidth="1"/>
    <col min="2" max="2" width="60.7109375" style="2" customWidth="1"/>
    <col min="3" max="3" width="10.42578125" style="2" bestFit="1" customWidth="1"/>
    <col min="4" max="4" width="12.7109375" style="2" customWidth="1"/>
    <col min="5" max="5" width="9.140625" style="2" customWidth="1"/>
    <col min="6" max="6" width="8.85546875" style="2" bestFit="1" customWidth="1"/>
    <col min="7" max="7" width="9.140625" style="2"/>
    <col min="8" max="8" width="60.7109375" style="2" customWidth="1"/>
    <col min="9" max="9" width="10.7109375" style="2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  <c r="B1" s="12" t="s">
        <v>74</v>
      </c>
    </row>
    <row r="4" spans="1:12" ht="15.75" thickBot="1" x14ac:dyDescent="0.25">
      <c r="H4" s="82" t="s">
        <v>6</v>
      </c>
      <c r="I4" s="82"/>
      <c r="J4" s="109"/>
    </row>
    <row r="5" spans="1:12" ht="16.5" thickTop="1" thickBot="1" x14ac:dyDescent="0.25">
      <c r="B5" s="82" t="s">
        <v>0</v>
      </c>
      <c r="C5" s="82"/>
      <c r="D5" s="82"/>
      <c r="E5" s="82"/>
      <c r="F5" s="82"/>
      <c r="G5" s="5"/>
      <c r="H5" s="110" t="s">
        <v>45</v>
      </c>
      <c r="I5" s="111" t="s">
        <v>4</v>
      </c>
      <c r="J5" s="109"/>
      <c r="K5" s="14" t="s">
        <v>8</v>
      </c>
      <c r="L5" s="14"/>
    </row>
    <row r="6" spans="1:12" ht="27" thickTop="1" thickBot="1" x14ac:dyDescent="0.25">
      <c r="B6" s="83" t="s">
        <v>45</v>
      </c>
      <c r="C6" s="84" t="s">
        <v>1</v>
      </c>
      <c r="D6" s="85" t="s">
        <v>158</v>
      </c>
      <c r="E6" s="85" t="s">
        <v>159</v>
      </c>
      <c r="F6" s="86" t="s">
        <v>2</v>
      </c>
      <c r="G6" s="5"/>
      <c r="H6" s="112"/>
      <c r="I6" s="113" t="s">
        <v>5</v>
      </c>
      <c r="J6" s="109"/>
      <c r="K6" s="1" t="s">
        <v>9</v>
      </c>
      <c r="L6" s="1" t="s">
        <v>10</v>
      </c>
    </row>
    <row r="7" spans="1:12" ht="15.75" thickTop="1" x14ac:dyDescent="0.2">
      <c r="B7" s="87" t="s">
        <v>64</v>
      </c>
      <c r="C7" s="88">
        <v>2.463848013230991E-2</v>
      </c>
      <c r="D7" s="89">
        <v>0.15502401289316314</v>
      </c>
      <c r="E7" s="90">
        <v>23581</v>
      </c>
      <c r="F7" s="91">
        <v>0</v>
      </c>
      <c r="G7" s="5"/>
      <c r="H7" s="87" t="s">
        <v>64</v>
      </c>
      <c r="I7" s="114">
        <v>2.7105481010185846E-2</v>
      </c>
      <c r="J7" s="109"/>
      <c r="K7" s="117">
        <f>((1-C7)/D7)*I7</f>
        <v>0.17053901948119179</v>
      </c>
      <c r="L7" s="117">
        <f>((0-C7)/D7)*I7</f>
        <v>-4.3079639268944541E-3</v>
      </c>
    </row>
    <row r="8" spans="1:12" x14ac:dyDescent="0.2">
      <c r="B8" s="92" t="s">
        <v>65</v>
      </c>
      <c r="C8" s="93">
        <v>0.11526228743479922</v>
      </c>
      <c r="D8" s="94">
        <v>0.31934498156363528</v>
      </c>
      <c r="E8" s="95">
        <v>23581</v>
      </c>
      <c r="F8" s="96">
        <v>0</v>
      </c>
      <c r="G8" s="5"/>
      <c r="H8" s="92" t="s">
        <v>65</v>
      </c>
      <c r="I8" s="115">
        <v>3.0757076933824984E-2</v>
      </c>
      <c r="J8" s="109"/>
      <c r="K8" s="117">
        <f t="shared" ref="K8:K71" si="0">((1-C8)/D8)*I8</f>
        <v>8.5211753628894091E-2</v>
      </c>
      <c r="L8" s="117">
        <f t="shared" ref="L8:L71" si="1">((0-C8)/D8)*I8</f>
        <v>-1.1101258033999624E-2</v>
      </c>
    </row>
    <row r="9" spans="1:12" x14ac:dyDescent="0.2">
      <c r="B9" s="92" t="s">
        <v>75</v>
      </c>
      <c r="C9" s="93">
        <v>4.1601289173487127E-2</v>
      </c>
      <c r="D9" s="94">
        <v>0.19968052678882731</v>
      </c>
      <c r="E9" s="95">
        <v>23581</v>
      </c>
      <c r="F9" s="96">
        <v>0</v>
      </c>
      <c r="G9" s="5"/>
      <c r="H9" s="92" t="s">
        <v>75</v>
      </c>
      <c r="I9" s="115">
        <v>-2.0283643026521151E-3</v>
      </c>
      <c r="J9" s="109"/>
      <c r="K9" s="117">
        <f t="shared" si="0"/>
        <v>-9.7354597566950991E-3</v>
      </c>
      <c r="L9" s="117">
        <f t="shared" si="1"/>
        <v>4.2258787704946423E-4</v>
      </c>
    </row>
    <row r="10" spans="1:12" x14ac:dyDescent="0.2">
      <c r="B10" s="92" t="s">
        <v>66</v>
      </c>
      <c r="C10" s="93">
        <v>8.4898859251091988E-2</v>
      </c>
      <c r="D10" s="94">
        <v>0.27873704047810921</v>
      </c>
      <c r="E10" s="95">
        <v>23581</v>
      </c>
      <c r="F10" s="96">
        <v>0</v>
      </c>
      <c r="G10" s="5"/>
      <c r="H10" s="92" t="s">
        <v>66</v>
      </c>
      <c r="I10" s="115">
        <v>-1.5176889484720887E-2</v>
      </c>
      <c r="J10" s="109"/>
      <c r="K10" s="117">
        <f t="shared" si="0"/>
        <v>-4.982613310619162E-2</v>
      </c>
      <c r="L10" s="117">
        <f t="shared" si="1"/>
        <v>4.6226386059871E-3</v>
      </c>
    </row>
    <row r="11" spans="1:12" x14ac:dyDescent="0.2">
      <c r="B11" s="92" t="s">
        <v>47</v>
      </c>
      <c r="C11" s="93">
        <v>0.10610237055256351</v>
      </c>
      <c r="D11" s="94">
        <v>0.3079751284857129</v>
      </c>
      <c r="E11" s="95">
        <v>23581</v>
      </c>
      <c r="F11" s="96">
        <v>0</v>
      </c>
      <c r="G11" s="5"/>
      <c r="H11" s="92" t="s">
        <v>47</v>
      </c>
      <c r="I11" s="115">
        <v>-8.3910572369999496E-3</v>
      </c>
      <c r="J11" s="109"/>
      <c r="K11" s="117">
        <f t="shared" si="0"/>
        <v>-2.4355038699366834E-2</v>
      </c>
      <c r="L11" s="117">
        <f t="shared" si="1"/>
        <v>2.8908537798669684E-3</v>
      </c>
    </row>
    <row r="12" spans="1:12" x14ac:dyDescent="0.2">
      <c r="B12" s="92" t="s">
        <v>67</v>
      </c>
      <c r="C12" s="93">
        <v>8.2948136211356605E-2</v>
      </c>
      <c r="D12" s="94">
        <v>0.27580966055183054</v>
      </c>
      <c r="E12" s="95">
        <v>23581</v>
      </c>
      <c r="F12" s="96">
        <v>0</v>
      </c>
      <c r="G12" s="5"/>
      <c r="H12" s="92" t="s">
        <v>67</v>
      </c>
      <c r="I12" s="115">
        <v>3.9792667560423454E-3</v>
      </c>
      <c r="J12" s="109"/>
      <c r="K12" s="117">
        <f t="shared" si="0"/>
        <v>1.3230841834327482E-2</v>
      </c>
      <c r="L12" s="117">
        <f t="shared" si="1"/>
        <v>-1.1967411157431009E-3</v>
      </c>
    </row>
    <row r="13" spans="1:12" x14ac:dyDescent="0.2">
      <c r="B13" s="92" t="s">
        <v>68</v>
      </c>
      <c r="C13" s="93">
        <v>3.8760018659089943E-2</v>
      </c>
      <c r="D13" s="94">
        <v>0.19302657761797354</v>
      </c>
      <c r="E13" s="95">
        <v>23581</v>
      </c>
      <c r="F13" s="96">
        <v>0</v>
      </c>
      <c r="G13" s="5"/>
      <c r="H13" s="92" t="s">
        <v>68</v>
      </c>
      <c r="I13" s="115">
        <v>-1.603320699501961E-2</v>
      </c>
      <c r="J13" s="109"/>
      <c r="K13" s="117">
        <f t="shared" si="0"/>
        <v>-7.9842681681015021E-2</v>
      </c>
      <c r="L13" s="117">
        <f t="shared" si="1"/>
        <v>3.2194913776171399E-3</v>
      </c>
    </row>
    <row r="14" spans="1:12" x14ac:dyDescent="0.2">
      <c r="B14" s="92" t="s">
        <v>69</v>
      </c>
      <c r="C14" s="93">
        <v>9.7875408167592548E-2</v>
      </c>
      <c r="D14" s="94">
        <v>0.29715241403181153</v>
      </c>
      <c r="E14" s="95">
        <v>23581</v>
      </c>
      <c r="F14" s="96">
        <v>0</v>
      </c>
      <c r="G14" s="5"/>
      <c r="H14" s="92" t="s">
        <v>69</v>
      </c>
      <c r="I14" s="115">
        <v>4.9056133400682805E-3</v>
      </c>
      <c r="J14" s="109"/>
      <c r="K14" s="117">
        <f t="shared" si="0"/>
        <v>1.4892944573631979E-2</v>
      </c>
      <c r="L14" s="117">
        <f t="shared" si="1"/>
        <v>-1.615800125790561E-3</v>
      </c>
    </row>
    <row r="15" spans="1:12" x14ac:dyDescent="0.2">
      <c r="B15" s="92" t="s">
        <v>70</v>
      </c>
      <c r="C15" s="93">
        <v>4.609643356939909E-2</v>
      </c>
      <c r="D15" s="94">
        <v>0.20969839570983451</v>
      </c>
      <c r="E15" s="95">
        <v>23581</v>
      </c>
      <c r="F15" s="96">
        <v>0</v>
      </c>
      <c r="G15" s="5"/>
      <c r="H15" s="92" t="s">
        <v>70</v>
      </c>
      <c r="I15" s="115">
        <v>-2.199239031619039E-3</v>
      </c>
      <c r="J15" s="109"/>
      <c r="K15" s="117">
        <f t="shared" si="0"/>
        <v>-1.0004186959053574E-2</v>
      </c>
      <c r="L15" s="117">
        <f t="shared" si="1"/>
        <v>4.8344230570335352E-4</v>
      </c>
    </row>
    <row r="16" spans="1:12" x14ac:dyDescent="0.2">
      <c r="B16" s="92" t="s">
        <v>48</v>
      </c>
      <c r="C16" s="93">
        <v>0.10389720537721046</v>
      </c>
      <c r="D16" s="94">
        <v>0.30513361739161809</v>
      </c>
      <c r="E16" s="95">
        <v>23581</v>
      </c>
      <c r="F16" s="96">
        <v>0</v>
      </c>
      <c r="G16" s="5"/>
      <c r="H16" s="92" t="s">
        <v>48</v>
      </c>
      <c r="I16" s="115">
        <v>1.9323689978588673E-2</v>
      </c>
      <c r="J16" s="109"/>
      <c r="K16" s="117">
        <f t="shared" si="0"/>
        <v>5.6748950640904919E-2</v>
      </c>
      <c r="L16" s="117">
        <f t="shared" si="1"/>
        <v>-6.5796663229481358E-3</v>
      </c>
    </row>
    <row r="17" spans="2:12" x14ac:dyDescent="0.2">
      <c r="B17" s="92" t="s">
        <v>71</v>
      </c>
      <c r="C17" s="93">
        <v>1.1153046944574021E-2</v>
      </c>
      <c r="D17" s="94">
        <v>0.10501963721487272</v>
      </c>
      <c r="E17" s="95">
        <v>23581</v>
      </c>
      <c r="F17" s="96">
        <v>0</v>
      </c>
      <c r="G17" s="5"/>
      <c r="H17" s="92" t="s">
        <v>71</v>
      </c>
      <c r="I17" s="115">
        <v>-1.2390176705641069E-3</v>
      </c>
      <c r="J17" s="109"/>
      <c r="K17" s="117">
        <f t="shared" si="0"/>
        <v>-1.1666378601293034E-2</v>
      </c>
      <c r="L17" s="117">
        <f t="shared" si="1"/>
        <v>1.3158322206621785E-4</v>
      </c>
    </row>
    <row r="18" spans="2:12" x14ac:dyDescent="0.2">
      <c r="B18" s="92" t="s">
        <v>72</v>
      </c>
      <c r="C18" s="93">
        <v>5.3856918705737673E-3</v>
      </c>
      <c r="D18" s="94">
        <v>7.3190937720427632E-2</v>
      </c>
      <c r="E18" s="95">
        <v>23581</v>
      </c>
      <c r="F18" s="96">
        <v>0</v>
      </c>
      <c r="G18" s="5"/>
      <c r="H18" s="92" t="s">
        <v>72</v>
      </c>
      <c r="I18" s="115">
        <v>1.6850340409842144E-4</v>
      </c>
      <c r="J18" s="109"/>
      <c r="K18" s="117">
        <f t="shared" si="0"/>
        <v>2.2898449166614304E-3</v>
      </c>
      <c r="L18" s="117">
        <f t="shared" si="1"/>
        <v>-1.2399177300929551E-5</v>
      </c>
    </row>
    <row r="19" spans="2:12" ht="24" x14ac:dyDescent="0.2">
      <c r="B19" s="92" t="s">
        <v>49</v>
      </c>
      <c r="C19" s="93">
        <v>0.23082142402781899</v>
      </c>
      <c r="D19" s="94">
        <v>0.4213673262397224</v>
      </c>
      <c r="E19" s="95">
        <v>23581</v>
      </c>
      <c r="F19" s="96">
        <v>0</v>
      </c>
      <c r="G19" s="5"/>
      <c r="H19" s="92" t="s">
        <v>49</v>
      </c>
      <c r="I19" s="115">
        <v>-3.0137759676903696E-2</v>
      </c>
      <c r="J19" s="109"/>
      <c r="K19" s="117">
        <f t="shared" si="0"/>
        <v>-5.5014514955733403E-2</v>
      </c>
      <c r="L19" s="117">
        <f t="shared" si="1"/>
        <v>1.6509207459701008E-2</v>
      </c>
    </row>
    <row r="20" spans="2:12" x14ac:dyDescent="0.2">
      <c r="B20" s="92" t="s">
        <v>50</v>
      </c>
      <c r="C20" s="93">
        <v>6.3186463678385155E-3</v>
      </c>
      <c r="D20" s="94">
        <v>7.9240061516101537E-2</v>
      </c>
      <c r="E20" s="95">
        <v>23581</v>
      </c>
      <c r="F20" s="96">
        <v>0</v>
      </c>
      <c r="G20" s="5"/>
      <c r="H20" s="92" t="s">
        <v>50</v>
      </c>
      <c r="I20" s="115">
        <v>1.4508735667834262E-2</v>
      </c>
      <c r="J20" s="109"/>
      <c r="K20" s="117">
        <f t="shared" ref="K20:K65" si="2">((1-C20)/D20)*I20</f>
        <v>0.1819415561025938</v>
      </c>
      <c r="L20" s="117">
        <f t="shared" ref="L20:L65" si="3">((0-C20)/D20)*I20</f>
        <v>-1.1569346133188155E-3</v>
      </c>
    </row>
    <row r="21" spans="2:12" x14ac:dyDescent="0.2">
      <c r="B21" s="92" t="s">
        <v>76</v>
      </c>
      <c r="C21" s="93">
        <v>4.2407022602943042E-3</v>
      </c>
      <c r="D21" s="94">
        <v>6.4983827104565364E-2</v>
      </c>
      <c r="E21" s="95">
        <v>23581</v>
      </c>
      <c r="F21" s="96">
        <v>0</v>
      </c>
      <c r="G21" s="5"/>
      <c r="H21" s="92" t="s">
        <v>76</v>
      </c>
      <c r="I21" s="115">
        <v>-5.0541350540993072E-4</v>
      </c>
      <c r="J21" s="109"/>
      <c r="K21" s="117">
        <f t="shared" si="2"/>
        <v>-7.7445453682705445E-3</v>
      </c>
      <c r="L21" s="117">
        <f t="shared" si="3"/>
        <v>3.2982178647717486E-5</v>
      </c>
    </row>
    <row r="22" spans="2:12" x14ac:dyDescent="0.2">
      <c r="B22" s="92" t="s">
        <v>77</v>
      </c>
      <c r="C22" s="93">
        <v>2.8836775370001274E-3</v>
      </c>
      <c r="D22" s="94">
        <v>5.3623538502904376E-2</v>
      </c>
      <c r="E22" s="95">
        <v>23581</v>
      </c>
      <c r="F22" s="96">
        <v>0</v>
      </c>
      <c r="G22" s="5"/>
      <c r="H22" s="92" t="s">
        <v>77</v>
      </c>
      <c r="I22" s="115">
        <v>1.0844865399654378E-2</v>
      </c>
      <c r="J22" s="109"/>
      <c r="K22" s="117">
        <f t="shared" si="2"/>
        <v>0.20165756693441472</v>
      </c>
      <c r="L22" s="117">
        <f t="shared" si="3"/>
        <v>-5.8319714845150351E-4</v>
      </c>
    </row>
    <row r="23" spans="2:12" x14ac:dyDescent="0.2">
      <c r="B23" s="92" t="s">
        <v>78</v>
      </c>
      <c r="C23" s="93">
        <v>1.6411517747338959E-2</v>
      </c>
      <c r="D23" s="94">
        <v>0.12705457254024496</v>
      </c>
      <c r="E23" s="95">
        <v>23581</v>
      </c>
      <c r="F23" s="96">
        <v>0</v>
      </c>
      <c r="G23" s="5"/>
      <c r="H23" s="92" t="s">
        <v>78</v>
      </c>
      <c r="I23" s="115">
        <v>2.6781960223955244E-2</v>
      </c>
      <c r="J23" s="109"/>
      <c r="K23" s="117">
        <f t="shared" si="2"/>
        <v>0.20733159839711574</v>
      </c>
      <c r="L23" s="117">
        <f t="shared" si="3"/>
        <v>-3.4594002146970675E-3</v>
      </c>
    </row>
    <row r="24" spans="2:12" x14ac:dyDescent="0.2">
      <c r="B24" s="92" t="s">
        <v>79</v>
      </c>
      <c r="C24" s="93">
        <v>1.2255629532250541E-2</v>
      </c>
      <c r="D24" s="94">
        <v>0.11002700783895847</v>
      </c>
      <c r="E24" s="95">
        <v>23581</v>
      </c>
      <c r="F24" s="96">
        <v>0</v>
      </c>
      <c r="G24" s="5"/>
      <c r="H24" s="92" t="s">
        <v>79</v>
      </c>
      <c r="I24" s="115">
        <v>1.6531279693724203E-2</v>
      </c>
      <c r="J24" s="109"/>
      <c r="K24" s="117">
        <f t="shared" si="2"/>
        <v>0.148406093874728</v>
      </c>
      <c r="L24" s="117">
        <f t="shared" si="3"/>
        <v>-1.841377345431753E-3</v>
      </c>
    </row>
    <row r="25" spans="2:12" x14ac:dyDescent="0.2">
      <c r="B25" s="92" t="s">
        <v>80</v>
      </c>
      <c r="C25" s="93">
        <v>7.2049531402400238E-2</v>
      </c>
      <c r="D25" s="94">
        <v>0.25857538903163874</v>
      </c>
      <c r="E25" s="95">
        <v>23581</v>
      </c>
      <c r="F25" s="96">
        <v>0</v>
      </c>
      <c r="G25" s="5"/>
      <c r="H25" s="92" t="s">
        <v>80</v>
      </c>
      <c r="I25" s="115">
        <v>3.0041512064835036E-2</v>
      </c>
      <c r="J25" s="109"/>
      <c r="K25" s="117">
        <f t="shared" si="2"/>
        <v>0.10781008704015967</v>
      </c>
      <c r="L25" s="117">
        <f t="shared" si="3"/>
        <v>-8.370776797423967E-3</v>
      </c>
    </row>
    <row r="26" spans="2:12" x14ac:dyDescent="0.2">
      <c r="B26" s="92" t="s">
        <v>81</v>
      </c>
      <c r="C26" s="93">
        <v>0.23077901700521605</v>
      </c>
      <c r="D26" s="94">
        <v>0.4213402315610113</v>
      </c>
      <c r="E26" s="95">
        <v>23581</v>
      </c>
      <c r="F26" s="96">
        <v>0</v>
      </c>
      <c r="G26" s="5"/>
      <c r="H26" s="92" t="s">
        <v>81</v>
      </c>
      <c r="I26" s="115">
        <v>2.4157409737482299E-2</v>
      </c>
      <c r="J26" s="109"/>
      <c r="K26" s="117">
        <f t="shared" si="2"/>
        <v>4.4103043272247108E-2</v>
      </c>
      <c r="L26" s="117">
        <f t="shared" si="3"/>
        <v>-1.3231642399667499E-2</v>
      </c>
    </row>
    <row r="27" spans="2:12" x14ac:dyDescent="0.2">
      <c r="B27" s="92" t="s">
        <v>82</v>
      </c>
      <c r="C27" s="93">
        <v>0.21657266443323012</v>
      </c>
      <c r="D27" s="94">
        <v>0.41191763850732999</v>
      </c>
      <c r="E27" s="95">
        <v>23581</v>
      </c>
      <c r="F27" s="96">
        <v>0</v>
      </c>
      <c r="G27" s="5"/>
      <c r="H27" s="92" t="s">
        <v>82</v>
      </c>
      <c r="I27" s="115">
        <v>-7.8635463199794396E-3</v>
      </c>
      <c r="J27" s="109"/>
      <c r="K27" s="117">
        <f t="shared" si="2"/>
        <v>-1.4955701251083342E-2</v>
      </c>
      <c r="L27" s="117">
        <f t="shared" si="3"/>
        <v>4.1343924590929206E-3</v>
      </c>
    </row>
    <row r="28" spans="2:12" x14ac:dyDescent="0.2">
      <c r="B28" s="92" t="s">
        <v>83</v>
      </c>
      <c r="C28" s="93">
        <v>0.15147788473771259</v>
      </c>
      <c r="D28" s="94">
        <v>0.35852166751523024</v>
      </c>
      <c r="E28" s="95">
        <v>23581</v>
      </c>
      <c r="F28" s="96">
        <v>0</v>
      </c>
      <c r="G28" s="5"/>
      <c r="H28" s="92" t="s">
        <v>83</v>
      </c>
      <c r="I28" s="115">
        <v>-6.6676780821397122E-2</v>
      </c>
      <c r="J28" s="109"/>
      <c r="K28" s="117">
        <f t="shared" si="2"/>
        <v>-0.15780558952981102</v>
      </c>
      <c r="L28" s="117">
        <f t="shared" si="3"/>
        <v>2.8171401159502476E-2</v>
      </c>
    </row>
    <row r="29" spans="2:12" ht="24" x14ac:dyDescent="0.2">
      <c r="B29" s="92" t="s">
        <v>84</v>
      </c>
      <c r="C29" s="93">
        <v>6.7299944870870612E-2</v>
      </c>
      <c r="D29" s="94">
        <v>0.25054605229583654</v>
      </c>
      <c r="E29" s="95">
        <v>23581</v>
      </c>
      <c r="F29" s="96">
        <v>0</v>
      </c>
      <c r="G29" s="5"/>
      <c r="H29" s="92" t="s">
        <v>84</v>
      </c>
      <c r="I29" s="115">
        <v>4.6988261231930166E-2</v>
      </c>
      <c r="J29" s="109"/>
      <c r="K29" s="117">
        <f t="shared" si="2"/>
        <v>0.17492174967376836</v>
      </c>
      <c r="L29" s="117">
        <f t="shared" si="3"/>
        <v>-1.2621661213616004E-2</v>
      </c>
    </row>
    <row r="30" spans="2:12" x14ac:dyDescent="0.2">
      <c r="B30" s="92" t="s">
        <v>85</v>
      </c>
      <c r="C30" s="93">
        <v>4.8344005767355074E-3</v>
      </c>
      <c r="D30" s="94">
        <v>6.9363053406498953E-2</v>
      </c>
      <c r="E30" s="95">
        <v>23581</v>
      </c>
      <c r="F30" s="96">
        <v>0</v>
      </c>
      <c r="G30" s="5"/>
      <c r="H30" s="92" t="s">
        <v>85</v>
      </c>
      <c r="I30" s="115">
        <v>5.638430645663166E-3</v>
      </c>
      <c r="J30" s="109"/>
      <c r="K30" s="117">
        <f t="shared" si="2"/>
        <v>8.0895692126093044E-2</v>
      </c>
      <c r="L30" s="117">
        <f t="shared" si="3"/>
        <v>-3.9298201314077677E-4</v>
      </c>
    </row>
    <row r="31" spans="2:12" x14ac:dyDescent="0.2">
      <c r="B31" s="92" t="s">
        <v>86</v>
      </c>
      <c r="C31" s="93">
        <v>7.4848394894194481E-2</v>
      </c>
      <c r="D31" s="94">
        <v>0.26315214101723727</v>
      </c>
      <c r="E31" s="95">
        <v>23581</v>
      </c>
      <c r="F31" s="96">
        <v>0</v>
      </c>
      <c r="G31" s="5"/>
      <c r="H31" s="92" t="s">
        <v>86</v>
      </c>
      <c r="I31" s="115">
        <v>2.554427754041079E-2</v>
      </c>
      <c r="J31" s="109"/>
      <c r="K31" s="117">
        <f t="shared" si="2"/>
        <v>8.9804815102117033E-2</v>
      </c>
      <c r="L31" s="117">
        <f t="shared" si="3"/>
        <v>-7.265561911222798E-3</v>
      </c>
    </row>
    <row r="32" spans="2:12" x14ac:dyDescent="0.2">
      <c r="B32" s="92" t="s">
        <v>87</v>
      </c>
      <c r="C32" s="93">
        <v>4.6944574021457956E-2</v>
      </c>
      <c r="D32" s="94">
        <v>0.21152465197981332</v>
      </c>
      <c r="E32" s="95">
        <v>23581</v>
      </c>
      <c r="F32" s="96">
        <v>0</v>
      </c>
      <c r="G32" s="5"/>
      <c r="H32" s="92" t="s">
        <v>87</v>
      </c>
      <c r="I32" s="115">
        <v>7.1395309437411094E-3</v>
      </c>
      <c r="J32" s="109"/>
      <c r="K32" s="117">
        <f t="shared" si="2"/>
        <v>3.21682065952461E-2</v>
      </c>
      <c r="L32" s="117">
        <f t="shared" si="3"/>
        <v>-1.5845067500639596E-3</v>
      </c>
    </row>
    <row r="33" spans="2:12" x14ac:dyDescent="0.2">
      <c r="B33" s="92" t="s">
        <v>88</v>
      </c>
      <c r="C33" s="93">
        <v>0.78855858530172596</v>
      </c>
      <c r="D33" s="94">
        <v>0.4083393366289898</v>
      </c>
      <c r="E33" s="95">
        <v>23581</v>
      </c>
      <c r="F33" s="96">
        <v>0</v>
      </c>
      <c r="G33" s="5"/>
      <c r="H33" s="92" t="s">
        <v>88</v>
      </c>
      <c r="I33" s="115">
        <v>-5.1804534066280862E-2</v>
      </c>
      <c r="J33" s="109"/>
      <c r="K33" s="117">
        <f t="shared" si="2"/>
        <v>-2.6824807184108335E-2</v>
      </c>
      <c r="L33" s="117">
        <f t="shared" si="3"/>
        <v>0.10004157432581115</v>
      </c>
    </row>
    <row r="34" spans="2:12" x14ac:dyDescent="0.2">
      <c r="B34" s="92" t="s">
        <v>89</v>
      </c>
      <c r="C34" s="93">
        <v>1.2340443577456426E-2</v>
      </c>
      <c r="D34" s="94">
        <v>0.11040232748968155</v>
      </c>
      <c r="E34" s="95">
        <v>23581</v>
      </c>
      <c r="F34" s="96">
        <v>0</v>
      </c>
      <c r="G34" s="5"/>
      <c r="H34" s="92" t="s">
        <v>89</v>
      </c>
      <c r="I34" s="115">
        <v>-7.4329124214997464E-4</v>
      </c>
      <c r="J34" s="109"/>
      <c r="K34" s="117">
        <f t="shared" si="2"/>
        <v>-6.6494857056633863E-3</v>
      </c>
      <c r="L34" s="117">
        <f t="shared" si="3"/>
        <v>8.3082882797253974E-5</v>
      </c>
    </row>
    <row r="35" spans="2:12" x14ac:dyDescent="0.2">
      <c r="B35" s="92" t="s">
        <v>90</v>
      </c>
      <c r="C35" s="93">
        <v>5.3008778253678807E-3</v>
      </c>
      <c r="D35" s="94">
        <v>7.2615440038388504E-2</v>
      </c>
      <c r="E35" s="95">
        <v>23581</v>
      </c>
      <c r="F35" s="96">
        <v>0</v>
      </c>
      <c r="G35" s="5"/>
      <c r="H35" s="92" t="s">
        <v>90</v>
      </c>
      <c r="I35" s="115">
        <v>5.6770663942477626E-3</v>
      </c>
      <c r="J35" s="109"/>
      <c r="K35" s="117">
        <f t="shared" si="2"/>
        <v>7.7765458088528472E-2</v>
      </c>
      <c r="L35" s="117">
        <f t="shared" si="3"/>
        <v>-4.1442199271257067E-4</v>
      </c>
    </row>
    <row r="36" spans="2:12" x14ac:dyDescent="0.2">
      <c r="B36" s="92" t="s">
        <v>91</v>
      </c>
      <c r="C36" s="93">
        <v>7.8283363725032862E-2</v>
      </c>
      <c r="D36" s="94">
        <v>0.26862266974466359</v>
      </c>
      <c r="E36" s="95">
        <v>23581</v>
      </c>
      <c r="F36" s="96">
        <v>0</v>
      </c>
      <c r="G36" s="5"/>
      <c r="H36" s="92" t="s">
        <v>91</v>
      </c>
      <c r="I36" s="115">
        <v>2.4693877604413862E-2</v>
      </c>
      <c r="J36" s="109"/>
      <c r="K36" s="117">
        <f t="shared" si="2"/>
        <v>8.473133642726835E-2</v>
      </c>
      <c r="L36" s="117">
        <f t="shared" si="3"/>
        <v>-7.1964134826196157E-3</v>
      </c>
    </row>
    <row r="37" spans="2:12" x14ac:dyDescent="0.2">
      <c r="B37" s="92" t="s">
        <v>92</v>
      </c>
      <c r="C37" s="93">
        <v>0.82680971968958061</v>
      </c>
      <c r="D37" s="94">
        <v>0.37841971389558604</v>
      </c>
      <c r="E37" s="95">
        <v>23581</v>
      </c>
      <c r="F37" s="96">
        <v>0</v>
      </c>
      <c r="G37" s="5"/>
      <c r="H37" s="92" t="s">
        <v>92</v>
      </c>
      <c r="I37" s="115">
        <v>-5.1766897163284351E-2</v>
      </c>
      <c r="J37" s="109"/>
      <c r="K37" s="117">
        <f t="shared" si="2"/>
        <v>-2.3692009431051066E-2</v>
      </c>
      <c r="L37" s="117">
        <f t="shared" si="3"/>
        <v>0.11310556020499576</v>
      </c>
    </row>
    <row r="38" spans="2:12" x14ac:dyDescent="0.2">
      <c r="B38" s="92" t="s">
        <v>93</v>
      </c>
      <c r="C38" s="93">
        <v>0.162334082524066</v>
      </c>
      <c r="D38" s="94">
        <v>0.3687648234307459</v>
      </c>
      <c r="E38" s="95">
        <v>23581</v>
      </c>
      <c r="F38" s="96">
        <v>0</v>
      </c>
      <c r="G38" s="5"/>
      <c r="H38" s="92" t="s">
        <v>93</v>
      </c>
      <c r="I38" s="115">
        <v>2.7378969218118016E-2</v>
      </c>
      <c r="J38" s="109"/>
      <c r="K38" s="117">
        <f t="shared" si="2"/>
        <v>6.2192562610157077E-2</v>
      </c>
      <c r="L38" s="117">
        <f t="shared" si="3"/>
        <v>-1.2052504919337889E-2</v>
      </c>
    </row>
    <row r="39" spans="2:12" x14ac:dyDescent="0.2">
      <c r="B39" s="92" t="s">
        <v>94</v>
      </c>
      <c r="C39" s="93">
        <v>0.11560154361562275</v>
      </c>
      <c r="D39" s="94">
        <v>0.31975328382209317</v>
      </c>
      <c r="E39" s="95">
        <v>23581</v>
      </c>
      <c r="F39" s="96">
        <v>0</v>
      </c>
      <c r="G39" s="5"/>
      <c r="H39" s="92" t="s">
        <v>94</v>
      </c>
      <c r="I39" s="115">
        <v>-2.8332672228143181E-2</v>
      </c>
      <c r="J39" s="109"/>
      <c r="K39" s="117">
        <f t="shared" si="2"/>
        <v>-7.8364704450559944E-2</v>
      </c>
      <c r="L39" s="117">
        <f t="shared" si="3"/>
        <v>1.0243211907563004E-2</v>
      </c>
    </row>
    <row r="40" spans="2:12" x14ac:dyDescent="0.2">
      <c r="B40" s="92" t="s">
        <v>95</v>
      </c>
      <c r="C40" s="93">
        <v>0.30511852762817526</v>
      </c>
      <c r="D40" s="94">
        <v>0.46046737484409311</v>
      </c>
      <c r="E40" s="95">
        <v>23581</v>
      </c>
      <c r="F40" s="96">
        <v>0</v>
      </c>
      <c r="G40" s="5"/>
      <c r="H40" s="92" t="s">
        <v>95</v>
      </c>
      <c r="I40" s="115">
        <v>7.0266174334175244E-2</v>
      </c>
      <c r="J40" s="109"/>
      <c r="K40" s="117">
        <f t="shared" si="2"/>
        <v>0.10603718166960024</v>
      </c>
      <c r="L40" s="117">
        <f t="shared" si="3"/>
        <v>-4.6560327237445014E-2</v>
      </c>
    </row>
    <row r="41" spans="2:12" x14ac:dyDescent="0.2">
      <c r="B41" s="92" t="s">
        <v>96</v>
      </c>
      <c r="C41" s="93">
        <v>0.41736991645816546</v>
      </c>
      <c r="D41" s="94">
        <v>0.49313546003419451</v>
      </c>
      <c r="E41" s="95">
        <v>23581</v>
      </c>
      <c r="F41" s="96">
        <v>0</v>
      </c>
      <c r="G41" s="5"/>
      <c r="H41" s="92" t="s">
        <v>96</v>
      </c>
      <c r="I41" s="115">
        <v>-6.5859459194967402E-3</v>
      </c>
      <c r="J41" s="109"/>
      <c r="K41" s="117">
        <f t="shared" si="2"/>
        <v>-7.781168730012473E-3</v>
      </c>
      <c r="L41" s="117">
        <f t="shared" si="3"/>
        <v>5.5740783638389083E-3</v>
      </c>
    </row>
    <row r="42" spans="2:12" x14ac:dyDescent="0.2">
      <c r="B42" s="92" t="s">
        <v>97</v>
      </c>
      <c r="C42" s="93">
        <v>9.6603197489504258E-2</v>
      </c>
      <c r="D42" s="94">
        <v>0.29542295236721822</v>
      </c>
      <c r="E42" s="95">
        <v>23581</v>
      </c>
      <c r="F42" s="96">
        <v>0</v>
      </c>
      <c r="G42" s="5"/>
      <c r="H42" s="92" t="s">
        <v>97</v>
      </c>
      <c r="I42" s="115">
        <v>-4.0818381747270961E-2</v>
      </c>
      <c r="J42" s="109"/>
      <c r="K42" s="117">
        <f t="shared" si="2"/>
        <v>-0.1248217014238642</v>
      </c>
      <c r="L42" s="117">
        <f t="shared" si="3"/>
        <v>1.3347595918113067E-2</v>
      </c>
    </row>
    <row r="43" spans="2:12" x14ac:dyDescent="0.2">
      <c r="B43" s="92" t="s">
        <v>98</v>
      </c>
      <c r="C43" s="93">
        <v>6.2762393452355708E-2</v>
      </c>
      <c r="D43" s="94">
        <v>0.24254024417866002</v>
      </c>
      <c r="E43" s="95">
        <v>23581</v>
      </c>
      <c r="F43" s="96">
        <v>0</v>
      </c>
      <c r="G43" s="5"/>
      <c r="H43" s="92" t="s">
        <v>98</v>
      </c>
      <c r="I43" s="115">
        <v>-3.3081471685857532E-2</v>
      </c>
      <c r="J43" s="109"/>
      <c r="K43" s="117">
        <f t="shared" si="2"/>
        <v>-0.12783527718842289</v>
      </c>
      <c r="L43" s="117">
        <f t="shared" si="3"/>
        <v>8.5605271362773575E-3</v>
      </c>
    </row>
    <row r="44" spans="2:12" x14ac:dyDescent="0.2">
      <c r="B44" s="92" t="s">
        <v>99</v>
      </c>
      <c r="C44" s="93">
        <v>6.9759552181841308E-2</v>
      </c>
      <c r="D44" s="94">
        <v>0.2547467548439355</v>
      </c>
      <c r="E44" s="95">
        <v>23581</v>
      </c>
      <c r="F44" s="96">
        <v>0</v>
      </c>
      <c r="G44" s="5"/>
      <c r="H44" s="92" t="s">
        <v>99</v>
      </c>
      <c r="I44" s="115">
        <v>-1.4060029814296054E-2</v>
      </c>
      <c r="J44" s="109"/>
      <c r="K44" s="117">
        <f t="shared" si="2"/>
        <v>-5.1342002133844995E-2</v>
      </c>
      <c r="L44" s="117">
        <f t="shared" si="3"/>
        <v>3.8501820527979129E-3</v>
      </c>
    </row>
    <row r="45" spans="2:12" x14ac:dyDescent="0.2">
      <c r="B45" s="92" t="s">
        <v>100</v>
      </c>
      <c r="C45" s="93">
        <v>7.8877062041474051E-3</v>
      </c>
      <c r="D45" s="94">
        <v>8.8463677092931597E-2</v>
      </c>
      <c r="E45" s="95">
        <v>23581</v>
      </c>
      <c r="F45" s="96">
        <v>0</v>
      </c>
      <c r="G45" s="5"/>
      <c r="H45" s="92" t="s">
        <v>100</v>
      </c>
      <c r="I45" s="115">
        <v>-1.6689502866161824E-3</v>
      </c>
      <c r="J45" s="109"/>
      <c r="K45" s="117">
        <f t="shared" si="2"/>
        <v>-1.8717129464860632E-2</v>
      </c>
      <c r="L45" s="117">
        <f t="shared" si="3"/>
        <v>1.4880897971635291E-4</v>
      </c>
    </row>
    <row r="46" spans="2:12" x14ac:dyDescent="0.2">
      <c r="B46" s="92" t="s">
        <v>101</v>
      </c>
      <c r="C46" s="93">
        <v>0.86565455239387645</v>
      </c>
      <c r="D46" s="94">
        <v>0.34103032170413722</v>
      </c>
      <c r="E46" s="95">
        <v>23581</v>
      </c>
      <c r="F46" s="96">
        <v>0</v>
      </c>
      <c r="G46" s="5"/>
      <c r="H46" s="92" t="s">
        <v>101</v>
      </c>
      <c r="I46" s="115">
        <v>-2.6140966551390109E-2</v>
      </c>
      <c r="J46" s="109"/>
      <c r="K46" s="117">
        <f t="shared" si="2"/>
        <v>-1.0297969502107774E-2</v>
      </c>
      <c r="L46" s="117">
        <f t="shared" si="3"/>
        <v>6.6354940481857971E-2</v>
      </c>
    </row>
    <row r="47" spans="2:12" x14ac:dyDescent="0.2">
      <c r="B47" s="92" t="s">
        <v>102</v>
      </c>
      <c r="C47" s="93">
        <v>8.0827785081209441E-2</v>
      </c>
      <c r="D47" s="94">
        <v>0.27257623702145745</v>
      </c>
      <c r="E47" s="95">
        <v>23581</v>
      </c>
      <c r="F47" s="96">
        <v>0</v>
      </c>
      <c r="G47" s="5"/>
      <c r="H47" s="92" t="s">
        <v>102</v>
      </c>
      <c r="I47" s="115">
        <v>2.9145785211747058E-2</v>
      </c>
      <c r="J47" s="109"/>
      <c r="K47" s="117">
        <f t="shared" si="2"/>
        <v>9.8284414816835045E-2</v>
      </c>
      <c r="L47" s="117">
        <f t="shared" si="3"/>
        <v>-8.6426802602485621E-3</v>
      </c>
    </row>
    <row r="48" spans="2:12" ht="24" x14ac:dyDescent="0.2">
      <c r="B48" s="92" t="s">
        <v>103</v>
      </c>
      <c r="C48" s="93">
        <v>4.6859759976252066E-2</v>
      </c>
      <c r="D48" s="94">
        <v>0.21134288967346032</v>
      </c>
      <c r="E48" s="95">
        <v>23581</v>
      </c>
      <c r="F48" s="96">
        <v>0</v>
      </c>
      <c r="G48" s="5"/>
      <c r="H48" s="92" t="s">
        <v>103</v>
      </c>
      <c r="I48" s="115">
        <v>4.5677998824034862E-3</v>
      </c>
      <c r="J48" s="109"/>
      <c r="K48" s="117">
        <f t="shared" si="2"/>
        <v>2.0600427499696646E-2</v>
      </c>
      <c r="L48" s="117">
        <f t="shared" si="3"/>
        <v>-1.0127901934136321E-3</v>
      </c>
    </row>
    <row r="49" spans="2:12" x14ac:dyDescent="0.2">
      <c r="B49" s="92" t="s">
        <v>160</v>
      </c>
      <c r="C49" s="97">
        <v>0.20245112590645012</v>
      </c>
      <c r="D49" s="98">
        <v>0.40183518393969414</v>
      </c>
      <c r="E49" s="95">
        <v>23581</v>
      </c>
      <c r="F49" s="96">
        <v>0</v>
      </c>
      <c r="G49" s="5"/>
      <c r="H49" s="92" t="s">
        <v>160</v>
      </c>
      <c r="I49" s="115">
        <v>2.3378371341281024E-3</v>
      </c>
      <c r="J49" s="109"/>
      <c r="K49" s="117">
        <f t="shared" si="2"/>
        <v>4.6400600262464379E-3</v>
      </c>
      <c r="L49" s="117">
        <f t="shared" si="3"/>
        <v>-1.1778405149838092E-3</v>
      </c>
    </row>
    <row r="50" spans="2:12" x14ac:dyDescent="0.2">
      <c r="B50" s="92" t="s">
        <v>161</v>
      </c>
      <c r="C50" s="97">
        <v>0.11441414698274034</v>
      </c>
      <c r="D50" s="98">
        <v>0.31832035273487341</v>
      </c>
      <c r="E50" s="95">
        <v>23581</v>
      </c>
      <c r="F50" s="96">
        <v>0</v>
      </c>
      <c r="G50" s="5"/>
      <c r="H50" s="92" t="s">
        <v>161</v>
      </c>
      <c r="I50" s="115">
        <v>7.5397710376154815E-5</v>
      </c>
      <c r="J50" s="109"/>
      <c r="K50" s="117">
        <f t="shared" si="2"/>
        <v>2.0976084339360018E-4</v>
      </c>
      <c r="L50" s="117">
        <f t="shared" si="3"/>
        <v>-2.7100261240048523E-5</v>
      </c>
    </row>
    <row r="51" spans="2:12" x14ac:dyDescent="0.2">
      <c r="B51" s="92" t="s">
        <v>162</v>
      </c>
      <c r="C51" s="97">
        <v>5.8776133327679052E-2</v>
      </c>
      <c r="D51" s="98">
        <v>0.23521021576090856</v>
      </c>
      <c r="E51" s="95">
        <v>23581</v>
      </c>
      <c r="F51" s="96">
        <v>0</v>
      </c>
      <c r="G51" s="5"/>
      <c r="H51" s="92" t="s">
        <v>162</v>
      </c>
      <c r="I51" s="115">
        <v>-9.2884343233646076E-3</v>
      </c>
      <c r="J51" s="109"/>
      <c r="K51" s="117">
        <f t="shared" si="2"/>
        <v>-3.7168862078915378E-2</v>
      </c>
      <c r="L51" s="117">
        <f t="shared" si="3"/>
        <v>2.3210652327720978E-3</v>
      </c>
    </row>
    <row r="52" spans="2:12" x14ac:dyDescent="0.2">
      <c r="B52" s="92" t="s">
        <v>163</v>
      </c>
      <c r="C52" s="97">
        <v>9.85115135066367E-2</v>
      </c>
      <c r="D52" s="98">
        <v>0.29801134443715371</v>
      </c>
      <c r="E52" s="95">
        <v>23581</v>
      </c>
      <c r="F52" s="96">
        <v>0</v>
      </c>
      <c r="G52" s="5"/>
      <c r="H52" s="92" t="s">
        <v>163</v>
      </c>
      <c r="I52" s="115">
        <v>2.5206401944280896E-2</v>
      </c>
      <c r="J52" s="109"/>
      <c r="K52" s="117">
        <f t="shared" si="2"/>
        <v>7.6249718552191453E-2</v>
      </c>
      <c r="L52" s="117">
        <f t="shared" si="3"/>
        <v>-8.3323029540286354E-3</v>
      </c>
    </row>
    <row r="53" spans="2:12" x14ac:dyDescent="0.2">
      <c r="B53" s="92" t="s">
        <v>164</v>
      </c>
      <c r="C53" s="97">
        <v>1.2722106780882914E-2</v>
      </c>
      <c r="D53" s="98">
        <v>0.11207491889596159</v>
      </c>
      <c r="E53" s="95">
        <v>23581</v>
      </c>
      <c r="F53" s="96">
        <v>0</v>
      </c>
      <c r="G53" s="5"/>
      <c r="H53" s="92" t="s">
        <v>164</v>
      </c>
      <c r="I53" s="115">
        <v>9.8730858893415485E-3</v>
      </c>
      <c r="J53" s="109"/>
      <c r="K53" s="117">
        <f t="shared" si="2"/>
        <v>8.6972888603640552E-2</v>
      </c>
      <c r="L53" s="117">
        <f t="shared" si="3"/>
        <v>-1.1207365053516672E-3</v>
      </c>
    </row>
    <row r="54" spans="2:12" x14ac:dyDescent="0.2">
      <c r="B54" s="92" t="s">
        <v>165</v>
      </c>
      <c r="C54" s="97">
        <v>7.696874602434163E-2</v>
      </c>
      <c r="D54" s="98">
        <v>0.26654750247513476</v>
      </c>
      <c r="E54" s="95">
        <v>23581</v>
      </c>
      <c r="F54" s="96">
        <v>0</v>
      </c>
      <c r="G54" s="5"/>
      <c r="H54" s="92" t="s">
        <v>165</v>
      </c>
      <c r="I54" s="115">
        <v>-1.9721391152104275E-2</v>
      </c>
      <c r="J54" s="109"/>
      <c r="K54" s="117">
        <f t="shared" si="2"/>
        <v>-6.8293494541256855E-2</v>
      </c>
      <c r="L54" s="117">
        <f t="shared" si="3"/>
        <v>5.694785104859928E-3</v>
      </c>
    </row>
    <row r="55" spans="2:12" x14ac:dyDescent="0.2">
      <c r="B55" s="92" t="s">
        <v>166</v>
      </c>
      <c r="C55" s="97">
        <v>0.16339425808913954</v>
      </c>
      <c r="D55" s="98">
        <v>0.36973283821322539</v>
      </c>
      <c r="E55" s="95">
        <v>23581</v>
      </c>
      <c r="F55" s="96">
        <v>0</v>
      </c>
      <c r="G55" s="5"/>
      <c r="H55" s="92" t="s">
        <v>166</v>
      </c>
      <c r="I55" s="115">
        <v>2.4282576175968448E-3</v>
      </c>
      <c r="J55" s="109"/>
      <c r="K55" s="117">
        <f t="shared" si="2"/>
        <v>5.4944923895257087E-3</v>
      </c>
      <c r="L55" s="117">
        <f t="shared" si="3"/>
        <v>-1.0731082307807458E-3</v>
      </c>
    </row>
    <row r="56" spans="2:12" x14ac:dyDescent="0.2">
      <c r="B56" s="92" t="s">
        <v>167</v>
      </c>
      <c r="C56" s="97">
        <v>6.5646070989355834E-2</v>
      </c>
      <c r="D56" s="98">
        <v>0.247667651437634</v>
      </c>
      <c r="E56" s="95">
        <v>23581</v>
      </c>
      <c r="F56" s="96">
        <v>0</v>
      </c>
      <c r="G56" s="5"/>
      <c r="H56" s="92" t="s">
        <v>167</v>
      </c>
      <c r="I56" s="115">
        <v>-9.7742973566942448E-3</v>
      </c>
      <c r="J56" s="109"/>
      <c r="K56" s="117">
        <f t="shared" si="2"/>
        <v>-3.6874630520107886E-2</v>
      </c>
      <c r="L56" s="117">
        <f t="shared" si="3"/>
        <v>2.5907469725015664E-3</v>
      </c>
    </row>
    <row r="57" spans="2:12" x14ac:dyDescent="0.2">
      <c r="B57" s="92" t="s">
        <v>168</v>
      </c>
      <c r="C57" s="97">
        <v>0.10707773207243119</v>
      </c>
      <c r="D57" s="98">
        <v>0.30921860578355553</v>
      </c>
      <c r="E57" s="95">
        <v>23581</v>
      </c>
      <c r="F57" s="96">
        <v>0</v>
      </c>
      <c r="G57" s="5"/>
      <c r="H57" s="92" t="s">
        <v>168</v>
      </c>
      <c r="I57" s="115">
        <v>-3.6340544985761496E-2</v>
      </c>
      <c r="J57" s="109"/>
      <c r="K57" s="117">
        <f t="shared" si="2"/>
        <v>-0.10493961630861111</v>
      </c>
      <c r="L57" s="117">
        <f t="shared" si="3"/>
        <v>1.2584181761932135E-2</v>
      </c>
    </row>
    <row r="58" spans="2:12" x14ac:dyDescent="0.2">
      <c r="B58" s="92" t="s">
        <v>169</v>
      </c>
      <c r="C58" s="97">
        <v>0.10614477757516645</v>
      </c>
      <c r="D58" s="98">
        <v>0.30802936132049041</v>
      </c>
      <c r="E58" s="95">
        <v>23581</v>
      </c>
      <c r="F58" s="96">
        <v>0</v>
      </c>
      <c r="G58" s="5"/>
      <c r="H58" s="92" t="s">
        <v>169</v>
      </c>
      <c r="I58" s="115">
        <v>-3.371575812627588E-3</v>
      </c>
      <c r="J58" s="109"/>
      <c r="K58" s="117">
        <f t="shared" si="2"/>
        <v>-9.7838096829438431E-3</v>
      </c>
      <c r="L58" s="117">
        <f t="shared" si="3"/>
        <v>1.1618215977041674E-3</v>
      </c>
    </row>
    <row r="59" spans="2:12" x14ac:dyDescent="0.2">
      <c r="B59" s="92" t="s">
        <v>170</v>
      </c>
      <c r="C59" s="97">
        <v>5.4408209999575928E-2</v>
      </c>
      <c r="D59" s="98">
        <v>0.22682622981350031</v>
      </c>
      <c r="E59" s="95">
        <v>23581</v>
      </c>
      <c r="F59" s="96">
        <v>0</v>
      </c>
      <c r="G59" s="5"/>
      <c r="H59" s="92" t="s">
        <v>170</v>
      </c>
      <c r="I59" s="115">
        <v>-1.179037004269624E-2</v>
      </c>
      <c r="J59" s="109"/>
      <c r="K59" s="117">
        <f t="shared" si="2"/>
        <v>-4.915162202628539E-2</v>
      </c>
      <c r="L59" s="117">
        <f t="shared" si="3"/>
        <v>2.8281249914666857E-3</v>
      </c>
    </row>
    <row r="60" spans="2:12" x14ac:dyDescent="0.2">
      <c r="B60" s="92" t="s">
        <v>171</v>
      </c>
      <c r="C60" s="97">
        <v>6.3101649633179255E-2</v>
      </c>
      <c r="D60" s="98">
        <v>0.24315085574413423</v>
      </c>
      <c r="E60" s="95">
        <v>23581</v>
      </c>
      <c r="F60" s="96">
        <v>0</v>
      </c>
      <c r="G60" s="5"/>
      <c r="H60" s="92" t="s">
        <v>171</v>
      </c>
      <c r="I60" s="115">
        <v>-1.8317222000009084E-2</v>
      </c>
      <c r="J60" s="109"/>
      <c r="K60" s="117">
        <f t="shared" si="2"/>
        <v>-7.057912678362166E-2</v>
      </c>
      <c r="L60" s="117">
        <f t="shared" si="3"/>
        <v>4.7536206334146116E-3</v>
      </c>
    </row>
    <row r="61" spans="2:12" x14ac:dyDescent="0.2">
      <c r="B61" s="92" t="s">
        <v>172</v>
      </c>
      <c r="C61" s="97">
        <v>0.39964378101013526</v>
      </c>
      <c r="D61" s="98">
        <v>0.4898354870774132</v>
      </c>
      <c r="E61" s="95">
        <v>23581</v>
      </c>
      <c r="F61" s="96">
        <v>0</v>
      </c>
      <c r="G61" s="5"/>
      <c r="H61" s="92" t="s">
        <v>172</v>
      </c>
      <c r="I61" s="115">
        <v>-1.216961339672414E-3</v>
      </c>
      <c r="J61" s="109"/>
      <c r="K61" s="117">
        <f t="shared" si="2"/>
        <v>-1.4915422173712499E-3</v>
      </c>
      <c r="L61" s="117">
        <f t="shared" si="3"/>
        <v>9.9288647711426531E-4</v>
      </c>
    </row>
    <row r="62" spans="2:12" x14ac:dyDescent="0.2">
      <c r="B62" s="92" t="s">
        <v>173</v>
      </c>
      <c r="C62" s="97">
        <v>0.18137483567278742</v>
      </c>
      <c r="D62" s="98">
        <v>0.38533660796061148</v>
      </c>
      <c r="E62" s="95">
        <v>23581</v>
      </c>
      <c r="F62" s="96">
        <v>0</v>
      </c>
      <c r="G62" s="5"/>
      <c r="H62" s="92" t="s">
        <v>173</v>
      </c>
      <c r="I62" s="115">
        <v>2.5785597375301367E-2</v>
      </c>
      <c r="J62" s="109"/>
      <c r="K62" s="117">
        <f t="shared" si="2"/>
        <v>5.4779998714238755E-2</v>
      </c>
      <c r="L62" s="117">
        <f t="shared" si="3"/>
        <v>-1.2137072860588438E-2</v>
      </c>
    </row>
    <row r="63" spans="2:12" x14ac:dyDescent="0.2">
      <c r="B63" s="92" t="s">
        <v>174</v>
      </c>
      <c r="C63" s="97">
        <v>2.6461982104236462E-2</v>
      </c>
      <c r="D63" s="98">
        <v>0.16050806251590466</v>
      </c>
      <c r="E63" s="95">
        <v>23581</v>
      </c>
      <c r="F63" s="96">
        <v>0</v>
      </c>
      <c r="G63" s="5"/>
      <c r="H63" s="92" t="s">
        <v>174</v>
      </c>
      <c r="I63" s="115">
        <v>2.2103658074576572E-2</v>
      </c>
      <c r="J63" s="109"/>
      <c r="K63" s="117">
        <f t="shared" si="2"/>
        <v>0.1340664832212817</v>
      </c>
      <c r="L63" s="117">
        <f t="shared" si="3"/>
        <v>-3.6440948525538956E-3</v>
      </c>
    </row>
    <row r="64" spans="2:12" x14ac:dyDescent="0.2">
      <c r="B64" s="92" t="s">
        <v>175</v>
      </c>
      <c r="C64" s="97">
        <v>2.0100928713795003E-2</v>
      </c>
      <c r="D64" s="98">
        <v>0.14034855432157248</v>
      </c>
      <c r="E64" s="95">
        <v>23581</v>
      </c>
      <c r="F64" s="96">
        <v>0</v>
      </c>
      <c r="G64" s="5"/>
      <c r="H64" s="92" t="s">
        <v>175</v>
      </c>
      <c r="I64" s="115">
        <v>5.769911904159649E-3</v>
      </c>
      <c r="J64" s="109"/>
      <c r="K64" s="117">
        <f t="shared" si="2"/>
        <v>4.0284927362591386E-2</v>
      </c>
      <c r="L64" s="117">
        <f t="shared" si="3"/>
        <v>-8.2637536546796716E-4</v>
      </c>
    </row>
    <row r="65" spans="2:12" x14ac:dyDescent="0.2">
      <c r="B65" s="92" t="s">
        <v>104</v>
      </c>
      <c r="C65" s="93">
        <v>0.32000339256180826</v>
      </c>
      <c r="D65" s="94">
        <v>0.46648735194213897</v>
      </c>
      <c r="E65" s="95">
        <v>23581</v>
      </c>
      <c r="F65" s="96">
        <v>0</v>
      </c>
      <c r="G65" s="5"/>
      <c r="H65" s="92" t="s">
        <v>104</v>
      </c>
      <c r="I65" s="115">
        <v>7.0447969663415017E-2</v>
      </c>
      <c r="J65" s="109"/>
      <c r="K65" s="117">
        <f t="shared" si="2"/>
        <v>0.10269170251366797</v>
      </c>
      <c r="L65" s="117">
        <f t="shared" si="3"/>
        <v>-4.8326260503157997E-2</v>
      </c>
    </row>
    <row r="66" spans="2:12" x14ac:dyDescent="0.2">
      <c r="B66" s="92" t="s">
        <v>105</v>
      </c>
      <c r="C66" s="93">
        <v>0.5689750222636869</v>
      </c>
      <c r="D66" s="94">
        <v>0.49523009475065377</v>
      </c>
      <c r="E66" s="95">
        <v>23581</v>
      </c>
      <c r="F66" s="96">
        <v>0</v>
      </c>
      <c r="G66" s="5"/>
      <c r="H66" s="92" t="s">
        <v>105</v>
      </c>
      <c r="I66" s="115">
        <v>5.4755506193119655E-2</v>
      </c>
      <c r="J66" s="109"/>
      <c r="K66" s="117">
        <f t="shared" si="0"/>
        <v>4.7656616768641552E-2</v>
      </c>
      <c r="L66" s="117">
        <f t="shared" si="1"/>
        <v>-6.2909172292883092E-2</v>
      </c>
    </row>
    <row r="67" spans="2:12" x14ac:dyDescent="0.2">
      <c r="B67" s="92" t="s">
        <v>106</v>
      </c>
      <c r="C67" s="93">
        <v>0.33963784402697089</v>
      </c>
      <c r="D67" s="94">
        <v>0.47359633713828109</v>
      </c>
      <c r="E67" s="95">
        <v>23581</v>
      </c>
      <c r="F67" s="96">
        <v>0</v>
      </c>
      <c r="G67" s="5"/>
      <c r="H67" s="92" t="s">
        <v>106</v>
      </c>
      <c r="I67" s="115">
        <v>7.303143887385484E-2</v>
      </c>
      <c r="J67" s="109"/>
      <c r="K67" s="117">
        <f t="shared" si="0"/>
        <v>0.10183186533908907</v>
      </c>
      <c r="L67" s="117">
        <f t="shared" si="1"/>
        <v>-5.2374223574413341E-2</v>
      </c>
    </row>
    <row r="68" spans="2:12" x14ac:dyDescent="0.2">
      <c r="B68" s="92" t="s">
        <v>107</v>
      </c>
      <c r="C68" s="93">
        <v>1.611466858911836E-2</v>
      </c>
      <c r="D68" s="94">
        <v>0.12591925363758627</v>
      </c>
      <c r="E68" s="95">
        <v>23581</v>
      </c>
      <c r="F68" s="96">
        <v>0</v>
      </c>
      <c r="G68" s="5"/>
      <c r="H68" s="92" t="s">
        <v>107</v>
      </c>
      <c r="I68" s="115">
        <v>7.4065024196625457E-3</v>
      </c>
      <c r="J68" s="109"/>
      <c r="K68" s="117">
        <f t="shared" si="0"/>
        <v>5.7871603247734014E-2</v>
      </c>
      <c r="L68" s="117">
        <f t="shared" si="1"/>
        <v>-9.4785609388125212E-4</v>
      </c>
    </row>
    <row r="69" spans="2:12" x14ac:dyDescent="0.2">
      <c r="B69" s="92" t="s">
        <v>108</v>
      </c>
      <c r="C69" s="93">
        <v>3.3586361901530894E-2</v>
      </c>
      <c r="D69" s="94">
        <v>0.18016574234509342</v>
      </c>
      <c r="E69" s="95">
        <v>23581</v>
      </c>
      <c r="F69" s="96">
        <v>0</v>
      </c>
      <c r="G69" s="5"/>
      <c r="H69" s="92" t="s">
        <v>108</v>
      </c>
      <c r="I69" s="115">
        <v>3.6513990134889998E-2</v>
      </c>
      <c r="J69" s="109"/>
      <c r="K69" s="117">
        <f t="shared" si="0"/>
        <v>0.1958619745820489</v>
      </c>
      <c r="L69" s="117">
        <f t="shared" si="1"/>
        <v>-6.8069105212594985E-3</v>
      </c>
    </row>
    <row r="70" spans="2:12" x14ac:dyDescent="0.2">
      <c r="B70" s="92" t="s">
        <v>109</v>
      </c>
      <c r="C70" s="93">
        <v>3.0448242228913108E-2</v>
      </c>
      <c r="D70" s="94">
        <v>0.17182083322785038</v>
      </c>
      <c r="E70" s="95">
        <v>23581</v>
      </c>
      <c r="F70" s="96">
        <v>0</v>
      </c>
      <c r="G70" s="5"/>
      <c r="H70" s="92" t="s">
        <v>109</v>
      </c>
      <c r="I70" s="115">
        <v>3.8323942317052995E-2</v>
      </c>
      <c r="J70" s="109"/>
      <c r="K70" s="117">
        <f t="shared" si="0"/>
        <v>0.21625460044733211</v>
      </c>
      <c r="L70" s="117">
        <f t="shared" si="1"/>
        <v>-6.7913573512305677E-3</v>
      </c>
    </row>
    <row r="71" spans="2:12" x14ac:dyDescent="0.2">
      <c r="B71" s="92" t="s">
        <v>110</v>
      </c>
      <c r="C71" s="93">
        <v>0.4300072091938425</v>
      </c>
      <c r="D71" s="94">
        <v>0.49508726875166881</v>
      </c>
      <c r="E71" s="95">
        <v>23581</v>
      </c>
      <c r="F71" s="96">
        <v>0</v>
      </c>
      <c r="G71" s="5"/>
      <c r="H71" s="92" t="s">
        <v>110</v>
      </c>
      <c r="I71" s="115">
        <v>1.4669114715554852E-2</v>
      </c>
      <c r="J71" s="109"/>
      <c r="K71" s="117">
        <f t="shared" si="0"/>
        <v>1.6888516758787286E-2</v>
      </c>
      <c r="L71" s="117">
        <f t="shared" si="1"/>
        <v>-1.2740834754415823E-2</v>
      </c>
    </row>
    <row r="72" spans="2:12" x14ac:dyDescent="0.2">
      <c r="B72" s="92" t="s">
        <v>111</v>
      </c>
      <c r="C72" s="93">
        <v>0.79636147746066743</v>
      </c>
      <c r="D72" s="94">
        <v>0.40271174816551947</v>
      </c>
      <c r="E72" s="95">
        <v>23581</v>
      </c>
      <c r="F72" s="96">
        <v>0</v>
      </c>
      <c r="G72" s="5"/>
      <c r="H72" s="92" t="s">
        <v>111</v>
      </c>
      <c r="I72" s="115">
        <v>6.6392753253487188E-2</v>
      </c>
      <c r="J72" s="109"/>
      <c r="K72" s="117">
        <f t="shared" ref="K72:K103" si="4">((1-C72)/D72)*I72</f>
        <v>3.3572703655771322E-2</v>
      </c>
      <c r="L72" s="117">
        <f t="shared" ref="L72:L103" si="5">((0-C72)/D72)*I72</f>
        <v>-0.13129150394663255</v>
      </c>
    </row>
    <row r="73" spans="2:12" x14ac:dyDescent="0.2">
      <c r="B73" s="92" t="s">
        <v>112</v>
      </c>
      <c r="C73" s="93">
        <v>0.83580000848140457</v>
      </c>
      <c r="D73" s="94">
        <v>0.37046480861302927</v>
      </c>
      <c r="E73" s="95">
        <v>23581</v>
      </c>
      <c r="F73" s="96">
        <v>0</v>
      </c>
      <c r="G73" s="5"/>
      <c r="H73" s="92" t="s">
        <v>112</v>
      </c>
      <c r="I73" s="115">
        <v>5.5378609262167366E-2</v>
      </c>
      <c r="J73" s="109"/>
      <c r="K73" s="117">
        <f t="shared" si="4"/>
        <v>2.4545292723492668E-2</v>
      </c>
      <c r="L73" s="117">
        <f t="shared" si="5"/>
        <v>-0.1249388363345344</v>
      </c>
    </row>
    <row r="74" spans="2:12" x14ac:dyDescent="0.2">
      <c r="B74" s="92" t="s">
        <v>113</v>
      </c>
      <c r="C74" s="93">
        <v>0.50095415800856624</v>
      </c>
      <c r="D74" s="94">
        <v>0.50000969165521625</v>
      </c>
      <c r="E74" s="95">
        <v>23581</v>
      </c>
      <c r="F74" s="96">
        <v>0</v>
      </c>
      <c r="G74" s="5"/>
      <c r="H74" s="92" t="s">
        <v>113</v>
      </c>
      <c r="I74" s="115">
        <v>6.7846058808073303E-2</v>
      </c>
      <c r="J74" s="109"/>
      <c r="K74" s="117">
        <f t="shared" si="4"/>
        <v>6.7715274541163092E-2</v>
      </c>
      <c r="L74" s="117">
        <f t="shared" si="5"/>
        <v>-6.7974212963524794E-2</v>
      </c>
    </row>
    <row r="75" spans="2:12" x14ac:dyDescent="0.2">
      <c r="B75" s="92" t="s">
        <v>114</v>
      </c>
      <c r="C75" s="93">
        <v>0.89533946821593657</v>
      </c>
      <c r="D75" s="94">
        <v>0.30612199996344858</v>
      </c>
      <c r="E75" s="95">
        <v>23581</v>
      </c>
      <c r="F75" s="96">
        <v>0</v>
      </c>
      <c r="G75" s="5"/>
      <c r="H75" s="92" t="s">
        <v>114</v>
      </c>
      <c r="I75" s="115">
        <v>4.9782105321728998E-2</v>
      </c>
      <c r="J75" s="109"/>
      <c r="K75" s="117">
        <f t="shared" si="4"/>
        <v>1.7020082244740723E-2</v>
      </c>
      <c r="L75" s="117">
        <f t="shared" si="5"/>
        <v>-0.14560170033760572</v>
      </c>
    </row>
    <row r="76" spans="2:12" x14ac:dyDescent="0.2">
      <c r="B76" s="92" t="s">
        <v>115</v>
      </c>
      <c r="C76" s="93">
        <v>0.39586955599847334</v>
      </c>
      <c r="D76" s="94">
        <v>0.48904702533818284</v>
      </c>
      <c r="E76" s="95">
        <v>23581</v>
      </c>
      <c r="F76" s="96">
        <v>0</v>
      </c>
      <c r="G76" s="5"/>
      <c r="H76" s="92" t="s">
        <v>115</v>
      </c>
      <c r="I76" s="115">
        <v>6.2262589276566319E-2</v>
      </c>
      <c r="J76" s="109"/>
      <c r="K76" s="117">
        <f t="shared" si="4"/>
        <v>7.6914332887160694E-2</v>
      </c>
      <c r="L76" s="117">
        <f t="shared" si="5"/>
        <v>-5.0399782219685878E-2</v>
      </c>
    </row>
    <row r="77" spans="2:12" x14ac:dyDescent="0.2">
      <c r="B77" s="92" t="s">
        <v>116</v>
      </c>
      <c r="C77" s="93">
        <v>8.7146431449047962E-2</v>
      </c>
      <c r="D77" s="94">
        <v>0.28205549921664619</v>
      </c>
      <c r="E77" s="95">
        <v>23581</v>
      </c>
      <c r="F77" s="96">
        <v>0</v>
      </c>
      <c r="G77" s="5"/>
      <c r="H77" s="92" t="s">
        <v>116</v>
      </c>
      <c r="I77" s="115">
        <v>4.285445003510565E-2</v>
      </c>
      <c r="J77" s="109"/>
      <c r="K77" s="117">
        <f t="shared" si="4"/>
        <v>0.13869553244479307</v>
      </c>
      <c r="L77" s="117">
        <f t="shared" si="5"/>
        <v>-1.3240700509804413E-2</v>
      </c>
    </row>
    <row r="78" spans="2:12" x14ac:dyDescent="0.2">
      <c r="B78" s="92" t="s">
        <v>117</v>
      </c>
      <c r="C78" s="93">
        <v>1.7853356515839022E-2</v>
      </c>
      <c r="D78" s="94">
        <v>0.13242113803797972</v>
      </c>
      <c r="E78" s="95">
        <v>23581</v>
      </c>
      <c r="F78" s="96">
        <v>0</v>
      </c>
      <c r="G78" s="5"/>
      <c r="H78" s="92" t="s">
        <v>117</v>
      </c>
      <c r="I78" s="115">
        <v>2.9683643447178547E-2</v>
      </c>
      <c r="J78" s="109"/>
      <c r="K78" s="117">
        <f t="shared" si="4"/>
        <v>0.22015889011364217</v>
      </c>
      <c r="L78" s="117">
        <f t="shared" si="5"/>
        <v>-4.0020247296132707E-3</v>
      </c>
    </row>
    <row r="79" spans="2:12" x14ac:dyDescent="0.2">
      <c r="B79" s="92" t="s">
        <v>118</v>
      </c>
      <c r="C79" s="93">
        <v>7.7732072431194607E-2</v>
      </c>
      <c r="D79" s="94">
        <v>0.26775518225896427</v>
      </c>
      <c r="E79" s="95">
        <v>23581</v>
      </c>
      <c r="F79" s="96">
        <v>0</v>
      </c>
      <c r="G79" s="5"/>
      <c r="H79" s="92" t="s">
        <v>118</v>
      </c>
      <c r="I79" s="115">
        <v>4.7469138455756107E-2</v>
      </c>
      <c r="J79" s="109"/>
      <c r="K79" s="117">
        <f t="shared" si="4"/>
        <v>0.1635048239877761</v>
      </c>
      <c r="L79" s="117">
        <f t="shared" si="5"/>
        <v>-1.3780777191907009E-2</v>
      </c>
    </row>
    <row r="80" spans="2:12" x14ac:dyDescent="0.2">
      <c r="B80" s="92" t="s">
        <v>119</v>
      </c>
      <c r="C80" s="93">
        <v>3.8590390568678176E-2</v>
      </c>
      <c r="D80" s="94">
        <v>0.19262073030028168</v>
      </c>
      <c r="E80" s="95">
        <v>23581</v>
      </c>
      <c r="F80" s="96">
        <v>0</v>
      </c>
      <c r="G80" s="5"/>
      <c r="H80" s="92" t="s">
        <v>119</v>
      </c>
      <c r="I80" s="115">
        <v>3.5242225123384111E-2</v>
      </c>
      <c r="J80" s="109"/>
      <c r="K80" s="117">
        <f t="shared" si="4"/>
        <v>0.17590118072205174</v>
      </c>
      <c r="L80" s="117">
        <f t="shared" si="5"/>
        <v>-7.0605652356343822E-3</v>
      </c>
    </row>
    <row r="81" spans="2:12" x14ac:dyDescent="0.2">
      <c r="B81" s="92" t="s">
        <v>120</v>
      </c>
      <c r="C81" s="93">
        <v>0.19566600228997921</v>
      </c>
      <c r="D81" s="94">
        <v>0.39672092479823645</v>
      </c>
      <c r="E81" s="95">
        <v>23581</v>
      </c>
      <c r="F81" s="96">
        <v>0</v>
      </c>
      <c r="G81" s="5"/>
      <c r="H81" s="92" t="s">
        <v>120</v>
      </c>
      <c r="I81" s="115">
        <v>4.0558137623184803E-2</v>
      </c>
      <c r="J81" s="109"/>
      <c r="K81" s="117">
        <f t="shared" si="4"/>
        <v>8.2229816818259374E-2</v>
      </c>
      <c r="L81" s="117">
        <f t="shared" si="5"/>
        <v>-2.0003604934857842E-2</v>
      </c>
    </row>
    <row r="82" spans="2:12" x14ac:dyDescent="0.2">
      <c r="B82" s="92" t="s">
        <v>121</v>
      </c>
      <c r="C82" s="93">
        <v>0.14503201730206522</v>
      </c>
      <c r="D82" s="94">
        <v>0.35214058251920066</v>
      </c>
      <c r="E82" s="95">
        <v>23581</v>
      </c>
      <c r="F82" s="96">
        <v>0</v>
      </c>
      <c r="G82" s="5"/>
      <c r="H82" s="92" t="s">
        <v>121</v>
      </c>
      <c r="I82" s="115">
        <v>2.5150664603611785E-2</v>
      </c>
      <c r="J82" s="109"/>
      <c r="K82" s="117">
        <f t="shared" si="4"/>
        <v>6.1063717296741447E-2</v>
      </c>
      <c r="L82" s="117">
        <f t="shared" si="5"/>
        <v>-1.0358509655019877E-2</v>
      </c>
    </row>
    <row r="83" spans="2:12" x14ac:dyDescent="0.2">
      <c r="B83" s="92" t="s">
        <v>122</v>
      </c>
      <c r="C83" s="93">
        <v>0.14685551927399176</v>
      </c>
      <c r="D83" s="94">
        <v>0.35396933354530169</v>
      </c>
      <c r="E83" s="95">
        <v>23581</v>
      </c>
      <c r="F83" s="96">
        <v>0</v>
      </c>
      <c r="G83" s="5"/>
      <c r="H83" s="92" t="s">
        <v>122</v>
      </c>
      <c r="I83" s="115">
        <v>2.9161478322343469E-2</v>
      </c>
      <c r="J83" s="109"/>
      <c r="K83" s="117">
        <f t="shared" si="4"/>
        <v>7.0285620596944751E-2</v>
      </c>
      <c r="L83" s="117">
        <f t="shared" si="5"/>
        <v>-1.2098573621991236E-2</v>
      </c>
    </row>
    <row r="84" spans="2:12" x14ac:dyDescent="0.2">
      <c r="B84" s="92" t="s">
        <v>123</v>
      </c>
      <c r="C84" s="93">
        <v>3.4095246172766207E-2</v>
      </c>
      <c r="D84" s="94">
        <v>0.18147770386668421</v>
      </c>
      <c r="E84" s="95">
        <v>23581</v>
      </c>
      <c r="F84" s="96">
        <v>0</v>
      </c>
      <c r="G84" s="5"/>
      <c r="H84" s="92" t="s">
        <v>123</v>
      </c>
      <c r="I84" s="115">
        <v>-1.5412385474453457E-3</v>
      </c>
      <c r="J84" s="109"/>
      <c r="K84" s="117">
        <f t="shared" si="4"/>
        <v>-8.2031544814609846E-3</v>
      </c>
      <c r="L84" s="117">
        <f t="shared" si="5"/>
        <v>2.8956123295845068E-4</v>
      </c>
    </row>
    <row r="85" spans="2:12" x14ac:dyDescent="0.2">
      <c r="B85" s="92" t="s">
        <v>124</v>
      </c>
      <c r="C85" s="93">
        <v>4.5799584411178491E-2</v>
      </c>
      <c r="D85" s="94">
        <v>0.20905462403040462</v>
      </c>
      <c r="E85" s="95">
        <v>23581</v>
      </c>
      <c r="F85" s="96">
        <v>0</v>
      </c>
      <c r="G85" s="5"/>
      <c r="H85" s="92" t="s">
        <v>124</v>
      </c>
      <c r="I85" s="115">
        <v>3.9224009631632917E-2</v>
      </c>
      <c r="J85" s="109"/>
      <c r="K85" s="117">
        <f t="shared" si="4"/>
        <v>0.17903247280538817</v>
      </c>
      <c r="L85" s="117">
        <f t="shared" si="5"/>
        <v>-8.5931767756908251E-3</v>
      </c>
    </row>
    <row r="86" spans="2:12" x14ac:dyDescent="0.2">
      <c r="B86" s="92" t="s">
        <v>125</v>
      </c>
      <c r="C86" s="93">
        <v>0.89292226792756879</v>
      </c>
      <c r="D86" s="94">
        <v>0.30921860578356369</v>
      </c>
      <c r="E86" s="95">
        <v>23581</v>
      </c>
      <c r="F86" s="96">
        <v>0</v>
      </c>
      <c r="G86" s="5"/>
      <c r="H86" s="92" t="s">
        <v>125</v>
      </c>
      <c r="I86" s="115">
        <v>3.955202075491919E-2</v>
      </c>
      <c r="J86" s="109"/>
      <c r="K86" s="117">
        <f t="shared" si="4"/>
        <v>1.3696267307675673E-2</v>
      </c>
      <c r="L86" s="117">
        <f t="shared" si="5"/>
        <v>-0.11421330868531443</v>
      </c>
    </row>
    <row r="87" spans="2:12" x14ac:dyDescent="0.2">
      <c r="B87" s="92" t="s">
        <v>126</v>
      </c>
      <c r="C87" s="93">
        <v>0.91353208091259908</v>
      </c>
      <c r="D87" s="94">
        <v>0.28105972315600053</v>
      </c>
      <c r="E87" s="95">
        <v>23581</v>
      </c>
      <c r="F87" s="96">
        <v>0</v>
      </c>
      <c r="G87" s="5"/>
      <c r="H87" s="92" t="s">
        <v>126</v>
      </c>
      <c r="I87" s="115">
        <v>3.5155781604854039E-2</v>
      </c>
      <c r="J87" s="109"/>
      <c r="K87" s="117">
        <f t="shared" si="4"/>
        <v>1.0815663109351345E-2</v>
      </c>
      <c r="L87" s="117">
        <f t="shared" si="5"/>
        <v>-0.11426729509644262</v>
      </c>
    </row>
    <row r="88" spans="2:12" x14ac:dyDescent="0.2">
      <c r="B88" s="92" t="s">
        <v>127</v>
      </c>
      <c r="C88" s="93">
        <v>0.40876129086976803</v>
      </c>
      <c r="D88" s="94">
        <v>0.49161544638995408</v>
      </c>
      <c r="E88" s="95">
        <v>23581</v>
      </c>
      <c r="F88" s="96">
        <v>0</v>
      </c>
      <c r="G88" s="5"/>
      <c r="H88" s="92" t="s">
        <v>127</v>
      </c>
      <c r="I88" s="115">
        <v>5.5990136955982761E-2</v>
      </c>
      <c r="J88" s="109"/>
      <c r="K88" s="117">
        <f t="shared" si="4"/>
        <v>6.7336241244995584E-2</v>
      </c>
      <c r="L88" s="117">
        <f t="shared" si="5"/>
        <v>-4.655386812225739E-2</v>
      </c>
    </row>
    <row r="89" spans="2:12" x14ac:dyDescent="0.2">
      <c r="B89" s="92" t="s">
        <v>128</v>
      </c>
      <c r="C89" s="93">
        <v>0.4130444001526653</v>
      </c>
      <c r="D89" s="94">
        <v>0.49239110998842556</v>
      </c>
      <c r="E89" s="95">
        <v>23581</v>
      </c>
      <c r="F89" s="96">
        <v>0</v>
      </c>
      <c r="G89" s="5"/>
      <c r="H89" s="92" t="s">
        <v>128</v>
      </c>
      <c r="I89" s="115">
        <v>-6.3994854516188457E-2</v>
      </c>
      <c r="J89" s="109"/>
      <c r="K89" s="117">
        <f t="shared" si="4"/>
        <v>-7.6285167334916484E-2</v>
      </c>
      <c r="L89" s="117">
        <f t="shared" si="5"/>
        <v>5.368235892219396E-2</v>
      </c>
    </row>
    <row r="90" spans="2:12" x14ac:dyDescent="0.2">
      <c r="B90" s="92" t="s">
        <v>129</v>
      </c>
      <c r="C90" s="93">
        <v>0.15826300835418344</v>
      </c>
      <c r="D90" s="94">
        <v>0.36499517540249315</v>
      </c>
      <c r="E90" s="95">
        <v>23581</v>
      </c>
      <c r="F90" s="96">
        <v>0</v>
      </c>
      <c r="G90" s="5"/>
      <c r="H90" s="92" t="s">
        <v>129</v>
      </c>
      <c r="I90" s="115">
        <v>-1.4939136027937089E-2</v>
      </c>
      <c r="J90" s="109"/>
      <c r="K90" s="117">
        <f t="shared" si="4"/>
        <v>-3.4452026397545382E-2</v>
      </c>
      <c r="L90" s="117">
        <f t="shared" si="5"/>
        <v>6.4776544166275036E-3</v>
      </c>
    </row>
    <row r="91" spans="2:12" x14ac:dyDescent="0.2">
      <c r="B91" s="92" t="s">
        <v>130</v>
      </c>
      <c r="C91" s="93">
        <v>5.8691319282473176E-2</v>
      </c>
      <c r="D91" s="94">
        <v>0.23505103970963204</v>
      </c>
      <c r="E91" s="95">
        <v>23581</v>
      </c>
      <c r="F91" s="96">
        <v>0</v>
      </c>
      <c r="G91" s="5"/>
      <c r="H91" s="92" t="s">
        <v>130</v>
      </c>
      <c r="I91" s="115">
        <v>4.1336852126301345E-2</v>
      </c>
      <c r="J91" s="109"/>
      <c r="K91" s="117">
        <f t="shared" si="4"/>
        <v>0.16554165337065604</v>
      </c>
      <c r="L91" s="117">
        <f t="shared" si="5"/>
        <v>-1.0321649243816188E-2</v>
      </c>
    </row>
    <row r="92" spans="2:12" x14ac:dyDescent="0.2">
      <c r="B92" s="92" t="s">
        <v>131</v>
      </c>
      <c r="C92" s="93">
        <v>0.35477715109622154</v>
      </c>
      <c r="D92" s="94">
        <v>0.47845588299573449</v>
      </c>
      <c r="E92" s="95">
        <v>23581</v>
      </c>
      <c r="F92" s="96">
        <v>0</v>
      </c>
      <c r="G92" s="5"/>
      <c r="H92" s="92" t="s">
        <v>131</v>
      </c>
      <c r="I92" s="115">
        <v>5.4256600617219888E-2</v>
      </c>
      <c r="J92" s="109"/>
      <c r="K92" s="117">
        <f t="shared" si="4"/>
        <v>7.3167871200340573E-2</v>
      </c>
      <c r="L92" s="117">
        <f t="shared" si="5"/>
        <v>-4.0231509067502412E-2</v>
      </c>
    </row>
    <row r="93" spans="2:12" x14ac:dyDescent="0.2">
      <c r="B93" s="92" t="s">
        <v>132</v>
      </c>
      <c r="C93" s="93">
        <v>1.1831559306221109E-2</v>
      </c>
      <c r="D93" s="94">
        <v>0.1081298725443271</v>
      </c>
      <c r="E93" s="95">
        <v>23581</v>
      </c>
      <c r="F93" s="96">
        <v>0</v>
      </c>
      <c r="G93" s="5"/>
      <c r="H93" s="92" t="s">
        <v>132</v>
      </c>
      <c r="I93" s="115">
        <v>1.0610544843246117E-2</v>
      </c>
      <c r="J93" s="109"/>
      <c r="K93" s="117">
        <f t="shared" si="4"/>
        <v>9.6966779909628348E-2</v>
      </c>
      <c r="L93" s="117">
        <f t="shared" si="5"/>
        <v>-1.1610047032351862E-3</v>
      </c>
    </row>
    <row r="94" spans="2:12" x14ac:dyDescent="0.2">
      <c r="B94" s="92" t="s">
        <v>133</v>
      </c>
      <c r="C94" s="93">
        <v>0.10432127560323989</v>
      </c>
      <c r="D94" s="94">
        <v>0.30568334869583136</v>
      </c>
      <c r="E94" s="95">
        <v>23581</v>
      </c>
      <c r="F94" s="96">
        <v>0</v>
      </c>
      <c r="G94" s="5"/>
      <c r="H94" s="92" t="s">
        <v>133</v>
      </c>
      <c r="I94" s="115">
        <v>-6.1603583219280514E-2</v>
      </c>
      <c r="J94" s="109"/>
      <c r="K94" s="117">
        <f t="shared" si="4"/>
        <v>-0.18050384187271656</v>
      </c>
      <c r="L94" s="117">
        <f t="shared" si="5"/>
        <v>2.1023599782533157E-2</v>
      </c>
    </row>
    <row r="95" spans="2:12" x14ac:dyDescent="0.2">
      <c r="B95" s="92" t="s">
        <v>134</v>
      </c>
      <c r="C95" s="93">
        <v>0.85759721809931722</v>
      </c>
      <c r="D95" s="94">
        <v>0.34947018292297727</v>
      </c>
      <c r="E95" s="95">
        <v>23581</v>
      </c>
      <c r="F95" s="96">
        <v>0</v>
      </c>
      <c r="G95" s="5"/>
      <c r="H95" s="92" t="s">
        <v>134</v>
      </c>
      <c r="I95" s="115">
        <v>6.3882874034491985E-2</v>
      </c>
      <c r="J95" s="109"/>
      <c r="K95" s="117">
        <f t="shared" si="4"/>
        <v>2.6031116309363483E-2</v>
      </c>
      <c r="L95" s="117">
        <f t="shared" si="5"/>
        <v>-0.1567680956296181</v>
      </c>
    </row>
    <row r="96" spans="2:12" x14ac:dyDescent="0.2">
      <c r="B96" s="92" t="s">
        <v>135</v>
      </c>
      <c r="C96" s="93">
        <v>3.1381196726177857E-3</v>
      </c>
      <c r="D96" s="94">
        <v>5.5932142314240194E-2</v>
      </c>
      <c r="E96" s="95">
        <v>23581</v>
      </c>
      <c r="F96" s="96">
        <v>0</v>
      </c>
      <c r="G96" s="5"/>
      <c r="H96" s="92" t="s">
        <v>135</v>
      </c>
      <c r="I96" s="115">
        <v>4.5169021833891647E-3</v>
      </c>
      <c r="J96" s="109"/>
      <c r="K96" s="117">
        <f t="shared" si="4"/>
        <v>8.0503399610384607E-2</v>
      </c>
      <c r="L96" s="117">
        <f t="shared" si="5"/>
        <v>-2.5342457868585789E-4</v>
      </c>
    </row>
    <row r="97" spans="2:12" x14ac:dyDescent="0.2">
      <c r="B97" s="92" t="s">
        <v>136</v>
      </c>
      <c r="C97" s="93">
        <v>4.7411051270090314E-2</v>
      </c>
      <c r="D97" s="94">
        <v>0.21252096086614147</v>
      </c>
      <c r="E97" s="95">
        <v>23581</v>
      </c>
      <c r="F97" s="96">
        <v>0</v>
      </c>
      <c r="G97" s="5"/>
      <c r="H97" s="92" t="s">
        <v>136</v>
      </c>
      <c r="I97" s="115">
        <v>-4.184142239580501E-2</v>
      </c>
      <c r="J97" s="109"/>
      <c r="K97" s="117">
        <f t="shared" si="4"/>
        <v>-0.18754703729430605</v>
      </c>
      <c r="L97" s="117">
        <f t="shared" si="5"/>
        <v>9.3343537236804577E-3</v>
      </c>
    </row>
    <row r="98" spans="2:12" x14ac:dyDescent="0.2">
      <c r="B98" s="92" t="s">
        <v>137</v>
      </c>
      <c r="C98" s="93">
        <v>0.17119715024808108</v>
      </c>
      <c r="D98" s="94">
        <v>0.37668913353973216</v>
      </c>
      <c r="E98" s="95">
        <v>23581</v>
      </c>
      <c r="F98" s="96">
        <v>0</v>
      </c>
      <c r="G98" s="5"/>
      <c r="H98" s="92" t="s">
        <v>137</v>
      </c>
      <c r="I98" s="115">
        <v>-1.8498508645780169E-2</v>
      </c>
      <c r="J98" s="109"/>
      <c r="K98" s="117">
        <f t="shared" si="4"/>
        <v>-4.0700979446135196E-2</v>
      </c>
      <c r="L98" s="117">
        <f t="shared" si="5"/>
        <v>8.407176321328683E-3</v>
      </c>
    </row>
    <row r="99" spans="2:12" x14ac:dyDescent="0.2">
      <c r="B99" s="92" t="s">
        <v>138</v>
      </c>
      <c r="C99" s="93">
        <v>0.18612442220431705</v>
      </c>
      <c r="D99" s="94">
        <v>0.38921529497390656</v>
      </c>
      <c r="E99" s="95">
        <v>23581</v>
      </c>
      <c r="F99" s="96">
        <v>0</v>
      </c>
      <c r="G99" s="5"/>
      <c r="H99" s="92" t="s">
        <v>138</v>
      </c>
      <c r="I99" s="115">
        <v>-2.5569734436970852E-2</v>
      </c>
      <c r="J99" s="109"/>
      <c r="K99" s="117">
        <f t="shared" si="4"/>
        <v>-5.3468048809250907E-2</v>
      </c>
      <c r="L99" s="117">
        <f t="shared" si="5"/>
        <v>1.2227556597738758E-2</v>
      </c>
    </row>
    <row r="100" spans="2:12" x14ac:dyDescent="0.2">
      <c r="B100" s="92" t="s">
        <v>139</v>
      </c>
      <c r="C100" s="93">
        <v>3.434968830838387E-2</v>
      </c>
      <c r="D100" s="94">
        <v>0.18212960745873372</v>
      </c>
      <c r="E100" s="95">
        <v>23581</v>
      </c>
      <c r="F100" s="96">
        <v>0</v>
      </c>
      <c r="G100" s="5"/>
      <c r="H100" s="92" t="s">
        <v>139</v>
      </c>
      <c r="I100" s="115">
        <v>-7.0946790297188884E-3</v>
      </c>
      <c r="J100" s="109"/>
      <c r="K100" s="117">
        <f t="shared" si="4"/>
        <v>-3.7615954440314091E-2</v>
      </c>
      <c r="L100" s="117">
        <f t="shared" si="5"/>
        <v>1.3380581922908268E-3</v>
      </c>
    </row>
    <row r="101" spans="2:12" x14ac:dyDescent="0.2">
      <c r="B101" s="92" t="s">
        <v>140</v>
      </c>
      <c r="C101" s="93">
        <v>1.480005088842712E-2</v>
      </c>
      <c r="D101" s="94">
        <v>0.12075441087406381</v>
      </c>
      <c r="E101" s="95">
        <v>23581</v>
      </c>
      <c r="F101" s="96">
        <v>0</v>
      </c>
      <c r="G101" s="5"/>
      <c r="H101" s="92" t="s">
        <v>140</v>
      </c>
      <c r="I101" s="115">
        <v>-6.7697962271953509E-3</v>
      </c>
      <c r="J101" s="109"/>
      <c r="K101" s="117">
        <f t="shared" si="4"/>
        <v>-5.5232789015751849E-2</v>
      </c>
      <c r="L101" s="117">
        <f t="shared" si="5"/>
        <v>8.2972810634028029E-4</v>
      </c>
    </row>
    <row r="102" spans="2:12" x14ac:dyDescent="0.2">
      <c r="B102" s="92" t="s">
        <v>141</v>
      </c>
      <c r="C102" s="93">
        <v>3.6300411348119246E-2</v>
      </c>
      <c r="D102" s="94">
        <v>0.18704057062246396</v>
      </c>
      <c r="E102" s="95">
        <v>23581</v>
      </c>
      <c r="F102" s="96">
        <v>0</v>
      </c>
      <c r="G102" s="5"/>
      <c r="H102" s="92" t="s">
        <v>141</v>
      </c>
      <c r="I102" s="115">
        <v>6.1322047819634996E-3</v>
      </c>
      <c r="J102" s="109"/>
      <c r="K102" s="117">
        <f t="shared" si="4"/>
        <v>3.1595301523302588E-2</v>
      </c>
      <c r="L102" s="117">
        <f t="shared" si="5"/>
        <v>-1.1901244490185705E-3</v>
      </c>
    </row>
    <row r="103" spans="2:12" x14ac:dyDescent="0.2">
      <c r="B103" s="92" t="s">
        <v>142</v>
      </c>
      <c r="C103" s="93">
        <v>5.5595606632458335E-2</v>
      </c>
      <c r="D103" s="94">
        <v>0.22914397617991566</v>
      </c>
      <c r="E103" s="95">
        <v>23581</v>
      </c>
      <c r="F103" s="96">
        <v>0</v>
      </c>
      <c r="G103" s="5"/>
      <c r="H103" s="92" t="s">
        <v>142</v>
      </c>
      <c r="I103" s="115">
        <v>5.9051842235248314E-3</v>
      </c>
      <c r="J103" s="109"/>
      <c r="K103" s="117">
        <f t="shared" si="4"/>
        <v>2.4337894529519632E-2</v>
      </c>
      <c r="L103" s="117">
        <f t="shared" si="5"/>
        <v>-1.4327337102918829E-3</v>
      </c>
    </row>
    <row r="104" spans="2:12" x14ac:dyDescent="0.2">
      <c r="B104" s="92" t="s">
        <v>143</v>
      </c>
      <c r="C104" s="93">
        <v>0.11314193630465207</v>
      </c>
      <c r="D104" s="94">
        <v>0.31677293743398199</v>
      </c>
      <c r="E104" s="95">
        <v>23581</v>
      </c>
      <c r="F104" s="96">
        <v>0</v>
      </c>
      <c r="G104" s="5"/>
      <c r="H104" s="92" t="s">
        <v>143</v>
      </c>
      <c r="I104" s="115">
        <v>2.488841141786189E-2</v>
      </c>
      <c r="J104" s="109"/>
      <c r="K104" s="117">
        <f t="shared" ref="K104:K119" si="6">((1-C104)/D104)*I104</f>
        <v>6.9679211037711408E-2</v>
      </c>
      <c r="L104" s="117">
        <f t="shared" ref="L104:L119" si="7">((0-C104)/D104)*I104</f>
        <v>-8.8894053960987939E-3</v>
      </c>
    </row>
    <row r="105" spans="2:12" x14ac:dyDescent="0.2">
      <c r="B105" s="92" t="s">
        <v>144</v>
      </c>
      <c r="C105" s="93">
        <v>0.11225138882999025</v>
      </c>
      <c r="D105" s="94">
        <v>0.31568218292733768</v>
      </c>
      <c r="E105" s="95">
        <v>23581</v>
      </c>
      <c r="F105" s="96">
        <v>0</v>
      </c>
      <c r="G105" s="5"/>
      <c r="H105" s="92" t="s">
        <v>144</v>
      </c>
      <c r="I105" s="115">
        <v>3.9767373789583255E-2</v>
      </c>
      <c r="J105" s="109"/>
      <c r="K105" s="117">
        <f t="shared" si="6"/>
        <v>0.11183219313871498</v>
      </c>
      <c r="L105" s="117">
        <f t="shared" si="7"/>
        <v>-1.4140623638013688E-2</v>
      </c>
    </row>
    <row r="106" spans="2:12" x14ac:dyDescent="0.2">
      <c r="B106" s="92" t="s">
        <v>145</v>
      </c>
      <c r="C106" s="93">
        <v>7.166786819897375E-2</v>
      </c>
      <c r="D106" s="94">
        <v>0.25794264167226744</v>
      </c>
      <c r="E106" s="95">
        <v>23581</v>
      </c>
      <c r="F106" s="96">
        <v>0</v>
      </c>
      <c r="G106" s="5"/>
      <c r="H106" s="92" t="s">
        <v>145</v>
      </c>
      <c r="I106" s="115">
        <v>1.3914268146830984E-2</v>
      </c>
      <c r="J106" s="109"/>
      <c r="K106" s="117">
        <f t="shared" si="6"/>
        <v>5.007726573418083E-2</v>
      </c>
      <c r="L106" s="117">
        <f t="shared" si="7"/>
        <v>-3.8659987707626697E-3</v>
      </c>
    </row>
    <row r="107" spans="2:12" x14ac:dyDescent="0.2">
      <c r="B107" s="92" t="s">
        <v>146</v>
      </c>
      <c r="C107" s="93">
        <v>2.0821848098045038E-2</v>
      </c>
      <c r="D107" s="94">
        <v>0.1427906277860643</v>
      </c>
      <c r="E107" s="95">
        <v>23581</v>
      </c>
      <c r="F107" s="96">
        <v>0</v>
      </c>
      <c r="G107" s="5"/>
      <c r="H107" s="92" t="s">
        <v>146</v>
      </c>
      <c r="I107" s="115">
        <v>1.5381530096713694E-2</v>
      </c>
      <c r="J107" s="109"/>
      <c r="K107" s="117">
        <f t="shared" si="6"/>
        <v>0.10547791859343812</v>
      </c>
      <c r="L107" s="117">
        <f t="shared" si="7"/>
        <v>-2.2429475110168091E-3</v>
      </c>
    </row>
    <row r="108" spans="2:12" x14ac:dyDescent="0.2">
      <c r="B108" s="92" t="s">
        <v>147</v>
      </c>
      <c r="C108" s="93">
        <v>2.4256816928883422E-2</v>
      </c>
      <c r="D108" s="94">
        <v>0.15384871631349309</v>
      </c>
      <c r="E108" s="95">
        <v>23581</v>
      </c>
      <c r="F108" s="96">
        <v>0</v>
      </c>
      <c r="G108" s="5"/>
      <c r="H108" s="92" t="s">
        <v>147</v>
      </c>
      <c r="I108" s="115">
        <v>5.0061605442776212E-3</v>
      </c>
      <c r="J108" s="109"/>
      <c r="K108" s="117">
        <f t="shared" si="6"/>
        <v>3.1750196826374637E-2</v>
      </c>
      <c r="L108" s="117">
        <f t="shared" si="7"/>
        <v>-7.893047322650393E-4</v>
      </c>
    </row>
    <row r="109" spans="2:12" x14ac:dyDescent="0.2">
      <c r="B109" s="92" t="s">
        <v>148</v>
      </c>
      <c r="C109" s="93">
        <v>8.0446121877782967E-2</v>
      </c>
      <c r="D109" s="94">
        <v>0.27198838307137202</v>
      </c>
      <c r="E109" s="95">
        <v>23581</v>
      </c>
      <c r="F109" s="96">
        <v>0</v>
      </c>
      <c r="G109" s="5"/>
      <c r="H109" s="92" t="s">
        <v>148</v>
      </c>
      <c r="I109" s="115">
        <v>7.4659978531949316E-3</v>
      </c>
      <c r="J109" s="109"/>
      <c r="K109" s="117">
        <f t="shared" si="6"/>
        <v>2.5241472457138037E-2</v>
      </c>
      <c r="L109" s="117">
        <f t="shared" si="7"/>
        <v>-2.20822141907355E-3</v>
      </c>
    </row>
    <row r="110" spans="2:12" x14ac:dyDescent="0.2">
      <c r="B110" s="92" t="s">
        <v>149</v>
      </c>
      <c r="C110" s="93">
        <v>2.4384037996692254E-2</v>
      </c>
      <c r="D110" s="94">
        <v>0.15424158184640557</v>
      </c>
      <c r="E110" s="95">
        <v>23581</v>
      </c>
      <c r="F110" s="96">
        <v>0</v>
      </c>
      <c r="G110" s="5"/>
      <c r="H110" s="92" t="s">
        <v>149</v>
      </c>
      <c r="I110" s="115">
        <v>-2.1166746592416068E-2</v>
      </c>
      <c r="J110" s="109"/>
      <c r="K110" s="117">
        <f t="shared" si="6"/>
        <v>-0.13388488105499469</v>
      </c>
      <c r="L110" s="117">
        <f t="shared" si="7"/>
        <v>3.3462490918291727E-3</v>
      </c>
    </row>
    <row r="111" spans="2:12" x14ac:dyDescent="0.2">
      <c r="B111" s="92" t="s">
        <v>150</v>
      </c>
      <c r="C111" s="93">
        <v>5.936983164412027E-4</v>
      </c>
      <c r="D111" s="94">
        <v>2.4359207742611178E-2</v>
      </c>
      <c r="E111" s="95">
        <v>23581</v>
      </c>
      <c r="F111" s="96">
        <v>0</v>
      </c>
      <c r="G111" s="5"/>
      <c r="H111" s="92" t="s">
        <v>150</v>
      </c>
      <c r="I111" s="115">
        <v>2.1170615339620295E-3</v>
      </c>
      <c r="J111" s="109"/>
      <c r="K111" s="117">
        <f t="shared" si="6"/>
        <v>8.6858516108156092E-2</v>
      </c>
      <c r="L111" s="117">
        <f t="shared" si="7"/>
        <v>-5.159838865847097E-5</v>
      </c>
    </row>
    <row r="112" spans="2:12" x14ac:dyDescent="0.2">
      <c r="B112" s="92" t="s">
        <v>151</v>
      </c>
      <c r="C112" s="93">
        <v>4.9192146219413932E-3</v>
      </c>
      <c r="D112" s="94">
        <v>6.9965874119464311E-2</v>
      </c>
      <c r="E112" s="95">
        <v>23581</v>
      </c>
      <c r="F112" s="96">
        <v>0</v>
      </c>
      <c r="G112" s="5"/>
      <c r="H112" s="92" t="s">
        <v>151</v>
      </c>
      <c r="I112" s="115">
        <v>3.8288089291398217E-4</v>
      </c>
      <c r="J112" s="109"/>
      <c r="K112" s="117">
        <f t="shared" si="6"/>
        <v>5.4454750179574376E-3</v>
      </c>
      <c r="L112" s="117">
        <f t="shared" si="7"/>
        <v>-2.6919885023782773E-5</v>
      </c>
    </row>
    <row r="113" spans="2:13" x14ac:dyDescent="0.2">
      <c r="B113" s="92" t="s">
        <v>152</v>
      </c>
      <c r="C113" s="93">
        <v>3.9438531020737026E-3</v>
      </c>
      <c r="D113" s="94">
        <v>6.2677473779011145E-2</v>
      </c>
      <c r="E113" s="95">
        <v>23581</v>
      </c>
      <c r="F113" s="96">
        <v>0</v>
      </c>
      <c r="G113" s="5"/>
      <c r="H113" s="92" t="s">
        <v>152</v>
      </c>
      <c r="I113" s="115">
        <v>1.2392866243544529E-3</v>
      </c>
      <c r="J113" s="109"/>
      <c r="K113" s="117">
        <f t="shared" si="6"/>
        <v>1.9694460952732248E-2</v>
      </c>
      <c r="L113" s="117">
        <f t="shared" si="7"/>
        <v>-7.7979601013457867E-5</v>
      </c>
    </row>
    <row r="114" spans="2:13" x14ac:dyDescent="0.2">
      <c r="B114" s="92" t="s">
        <v>153</v>
      </c>
      <c r="C114" s="93">
        <v>4.2958313896781307E-2</v>
      </c>
      <c r="D114" s="94">
        <v>0.2027674547688233</v>
      </c>
      <c r="E114" s="95">
        <v>23581</v>
      </c>
      <c r="F114" s="96">
        <v>0</v>
      </c>
      <c r="G114" s="5"/>
      <c r="H114" s="92" t="s">
        <v>153</v>
      </c>
      <c r="I114" s="115">
        <v>1.6432750127409551E-2</v>
      </c>
      <c r="J114" s="109"/>
      <c r="K114" s="117">
        <f t="shared" si="6"/>
        <v>7.7560902991948052E-2</v>
      </c>
      <c r="L114" s="117">
        <f t="shared" si="7"/>
        <v>-3.4814425173184766E-3</v>
      </c>
    </row>
    <row r="115" spans="2:13" x14ac:dyDescent="0.2">
      <c r="B115" s="92" t="s">
        <v>154</v>
      </c>
      <c r="C115" s="93">
        <v>0.14337814342055044</v>
      </c>
      <c r="D115" s="94">
        <v>0.35046549059406723</v>
      </c>
      <c r="E115" s="95">
        <v>23581</v>
      </c>
      <c r="F115" s="96">
        <v>0</v>
      </c>
      <c r="G115" s="5"/>
      <c r="H115" s="92" t="s">
        <v>154</v>
      </c>
      <c r="I115" s="115">
        <v>8.522616410914138E-3</v>
      </c>
      <c r="J115" s="109"/>
      <c r="K115" s="117">
        <f t="shared" si="6"/>
        <v>2.0831322023907542E-2</v>
      </c>
      <c r="L115" s="117">
        <f t="shared" si="7"/>
        <v>-3.4866683050906633E-3</v>
      </c>
    </row>
    <row r="116" spans="2:13" ht="15" customHeight="1" x14ac:dyDescent="0.2">
      <c r="B116" s="92" t="s">
        <v>155</v>
      </c>
      <c r="C116" s="93">
        <v>9.6772825579916039E-2</v>
      </c>
      <c r="D116" s="94">
        <v>0.29565444808574942</v>
      </c>
      <c r="E116" s="95">
        <v>23581</v>
      </c>
      <c r="F116" s="96">
        <v>0</v>
      </c>
      <c r="G116" s="5"/>
      <c r="H116" s="92" t="s">
        <v>155</v>
      </c>
      <c r="I116" s="115">
        <v>-9.8318976406987415E-3</v>
      </c>
      <c r="J116" s="109"/>
      <c r="K116" s="117">
        <f t="shared" si="6"/>
        <v>-3.0036541586616679E-2</v>
      </c>
      <c r="L116" s="117">
        <f t="shared" si="7"/>
        <v>3.2181505188346522E-3</v>
      </c>
    </row>
    <row r="117" spans="2:13" x14ac:dyDescent="0.2">
      <c r="B117" s="92" t="s">
        <v>52</v>
      </c>
      <c r="C117" s="99">
        <v>71659.885252839245</v>
      </c>
      <c r="D117" s="100">
        <v>152415.17778514457</v>
      </c>
      <c r="E117" s="95">
        <v>23581</v>
      </c>
      <c r="F117" s="96">
        <v>0</v>
      </c>
      <c r="G117" s="5"/>
      <c r="H117" s="92" t="s">
        <v>52</v>
      </c>
      <c r="I117" s="115">
        <v>1.1337132688127034E-2</v>
      </c>
      <c r="J117" s="109"/>
      <c r="K117" s="117"/>
      <c r="L117" s="117"/>
      <c r="M117" s="12" t="str">
        <f>"((landarea-"&amp;C117&amp;")/"&amp;D117&amp;")*("&amp;I117&amp;")"</f>
        <v>((landarea-71659.8852528392)/152415.177785145)*(0.011337132688127)</v>
      </c>
    </row>
    <row r="118" spans="2:13" x14ac:dyDescent="0.2">
      <c r="B118" s="92" t="s">
        <v>51</v>
      </c>
      <c r="C118" s="101">
        <v>2.5540053432848482</v>
      </c>
      <c r="D118" s="102">
        <v>1.6397893154163621</v>
      </c>
      <c r="E118" s="95">
        <v>23581</v>
      </c>
      <c r="F118" s="96">
        <v>0</v>
      </c>
      <c r="G118" s="5"/>
      <c r="H118" s="92" t="s">
        <v>51</v>
      </c>
      <c r="I118" s="115">
        <v>-5.03119615401336E-2</v>
      </c>
      <c r="J118" s="109"/>
      <c r="K118" s="117"/>
      <c r="L118" s="117"/>
      <c r="M118" s="12" t="str">
        <f>"((memsleep-"&amp;C118&amp;")/"&amp;D118&amp;")*("&amp;I118&amp;")"</f>
        <v>((memsleep-2.55400534328485)/1.63978931541636)*(-0.0503119615401336)</v>
      </c>
    </row>
    <row r="119" spans="2:13" ht="15.75" thickBot="1" x14ac:dyDescent="0.25">
      <c r="B119" s="103" t="s">
        <v>157</v>
      </c>
      <c r="C119" s="104">
        <v>0.46121877782960857</v>
      </c>
      <c r="D119" s="105">
        <v>0.49850431816594282</v>
      </c>
      <c r="E119" s="106">
        <v>23581</v>
      </c>
      <c r="F119" s="107">
        <v>0</v>
      </c>
      <c r="G119" s="5"/>
      <c r="H119" s="103" t="s">
        <v>157</v>
      </c>
      <c r="I119" s="116">
        <v>-2.5324296329063589E-3</v>
      </c>
      <c r="J119" s="109"/>
      <c r="K119" s="117">
        <f t="shared" si="6"/>
        <v>-2.7370385430114004E-3</v>
      </c>
      <c r="L119" s="117">
        <f t="shared" si="7"/>
        <v>2.3430170164338445E-3</v>
      </c>
      <c r="M119" s="3"/>
    </row>
    <row r="120" spans="2:13" ht="15.75" thickTop="1" x14ac:dyDescent="0.2">
      <c r="B120" s="108" t="s">
        <v>46</v>
      </c>
      <c r="C120" s="108"/>
      <c r="D120" s="108"/>
      <c r="E120" s="108"/>
      <c r="F120" s="108"/>
      <c r="G120" s="5"/>
      <c r="H120" s="108" t="s">
        <v>7</v>
      </c>
      <c r="I120" s="108"/>
      <c r="J120" s="109"/>
      <c r="K120" s="11"/>
      <c r="L120" s="11"/>
    </row>
  </sheetData>
  <mergeCells count="7">
    <mergeCell ref="K5:L5"/>
    <mergeCell ref="B5:F5"/>
    <mergeCell ref="B6"/>
    <mergeCell ref="B120:F120"/>
    <mergeCell ref="H4:I4"/>
    <mergeCell ref="H5:H6"/>
    <mergeCell ref="H120:I120"/>
  </mergeCells>
  <pageMargins left="0.25" right="0.2" top="0.25" bottom="0.25" header="0.55000000000000004" footer="0.05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98"/>
  <sheetViews>
    <sheetView tabSelected="1" topLeftCell="A34" zoomScaleNormal="100" workbookViewId="0">
      <selection activeCell="B50" sqref="B50"/>
    </sheetView>
  </sheetViews>
  <sheetFormatPr defaultRowHeight="15" x14ac:dyDescent="0.25"/>
  <cols>
    <col min="1" max="1" width="60.7109375" customWidth="1"/>
    <col min="2" max="2" width="9.140625" customWidth="1"/>
    <col min="3" max="3" width="9.85546875" customWidth="1"/>
    <col min="4" max="4" width="11.140625" customWidth="1"/>
    <col min="5" max="5" width="14.28515625" customWidth="1"/>
    <col min="7" max="7" width="13" customWidth="1"/>
  </cols>
  <sheetData>
    <row r="1" spans="1:10" x14ac:dyDescent="0.25">
      <c r="A1" t="s">
        <v>12</v>
      </c>
      <c r="E1" s="12" t="s">
        <v>74</v>
      </c>
    </row>
    <row r="3" spans="1:10" x14ac:dyDescent="0.25">
      <c r="B3" t="s">
        <v>73</v>
      </c>
    </row>
    <row r="5" spans="1:10" ht="15.75" customHeight="1" thickBot="1" x14ac:dyDescent="0.3">
      <c r="C5" s="118" t="s">
        <v>21</v>
      </c>
      <c r="D5" s="118"/>
      <c r="E5" s="118"/>
      <c r="F5" s="118"/>
      <c r="G5" s="118"/>
      <c r="H5" s="118"/>
      <c r="I5" s="118"/>
      <c r="J5" s="6"/>
    </row>
    <row r="6" spans="1:10" ht="25.5" thickTop="1" x14ac:dyDescent="0.25">
      <c r="C6" s="119" t="s">
        <v>13</v>
      </c>
      <c r="D6" s="120"/>
      <c r="E6" s="121" t="s">
        <v>14</v>
      </c>
      <c r="F6" s="122"/>
      <c r="G6" s="123" t="s">
        <v>15</v>
      </c>
      <c r="H6" s="122" t="s">
        <v>16</v>
      </c>
      <c r="I6" s="124" t="s">
        <v>17</v>
      </c>
      <c r="J6" s="6"/>
    </row>
    <row r="7" spans="1:10" ht="15.75" thickBot="1" x14ac:dyDescent="0.3">
      <c r="C7" s="125"/>
      <c r="D7" s="126"/>
      <c r="E7" s="127" t="s">
        <v>18</v>
      </c>
      <c r="F7" s="128" t="s">
        <v>19</v>
      </c>
      <c r="G7" s="128" t="s">
        <v>20</v>
      </c>
      <c r="H7" s="129"/>
      <c r="I7" s="130"/>
      <c r="J7" s="6"/>
    </row>
    <row r="8" spans="1:10" ht="15.75" thickTop="1" x14ac:dyDescent="0.25">
      <c r="C8" s="131" t="s">
        <v>5</v>
      </c>
      <c r="D8" s="132" t="s">
        <v>61</v>
      </c>
      <c r="E8" s="133">
        <v>0.77433932456384658</v>
      </c>
      <c r="F8" s="134">
        <v>1.3931155531883078E-3</v>
      </c>
      <c r="G8" s="135"/>
      <c r="H8" s="136">
        <v>555.83280424346742</v>
      </c>
      <c r="I8" s="137">
        <v>0</v>
      </c>
      <c r="J8" s="6"/>
    </row>
    <row r="9" spans="1:10" ht="36.75" thickBot="1" x14ac:dyDescent="0.3">
      <c r="C9" s="138"/>
      <c r="D9" s="139" t="s">
        <v>63</v>
      </c>
      <c r="E9" s="140">
        <v>0.77699637628196949</v>
      </c>
      <c r="F9" s="141">
        <v>1.393164164090956E-3</v>
      </c>
      <c r="G9" s="141">
        <v>0.97773481657065131</v>
      </c>
      <c r="H9" s="142">
        <v>557.72061635605019</v>
      </c>
      <c r="I9" s="143">
        <v>0</v>
      </c>
      <c r="J9" s="6"/>
    </row>
    <row r="10" spans="1:10" ht="15.75" customHeight="1" thickTop="1" x14ac:dyDescent="0.25">
      <c r="C10" s="144" t="s">
        <v>42</v>
      </c>
      <c r="D10" s="144"/>
      <c r="E10" s="144"/>
      <c r="F10" s="144"/>
      <c r="G10" s="144"/>
      <c r="H10" s="144"/>
      <c r="I10" s="144"/>
      <c r="J10" s="6"/>
    </row>
    <row r="12" spans="1:10" x14ac:dyDescent="0.25">
      <c r="D12" t="str">
        <f>"Combined Score="&amp;E8&amp;" + "&amp;E9&amp;" * Urban Score"</f>
        <v>Combined Score=0.774339324563847 + 0.776996376281969 * Urban Score</v>
      </c>
    </row>
    <row r="14" spans="1:10" x14ac:dyDescent="0.25">
      <c r="B14" t="s">
        <v>11</v>
      </c>
    </row>
    <row r="16" spans="1:10" ht="15.75" customHeight="1" thickBot="1" x14ac:dyDescent="0.3">
      <c r="C16" s="118" t="s">
        <v>21</v>
      </c>
      <c r="D16" s="118"/>
      <c r="E16" s="118"/>
      <c r="F16" s="118"/>
      <c r="G16" s="118"/>
      <c r="H16" s="118"/>
      <c r="I16" s="118"/>
      <c r="J16" s="6"/>
    </row>
    <row r="17" spans="2:10" ht="25.5" thickTop="1" x14ac:dyDescent="0.25">
      <c r="C17" s="119" t="s">
        <v>13</v>
      </c>
      <c r="D17" s="120"/>
      <c r="E17" s="121" t="s">
        <v>14</v>
      </c>
      <c r="F17" s="122"/>
      <c r="G17" s="123" t="s">
        <v>15</v>
      </c>
      <c r="H17" s="122" t="s">
        <v>16</v>
      </c>
      <c r="I17" s="124" t="s">
        <v>17</v>
      </c>
      <c r="J17" s="6"/>
    </row>
    <row r="18" spans="2:10" ht="15.75" thickBot="1" x14ac:dyDescent="0.3">
      <c r="C18" s="125"/>
      <c r="D18" s="126"/>
      <c r="E18" s="127" t="s">
        <v>18</v>
      </c>
      <c r="F18" s="128" t="s">
        <v>19</v>
      </c>
      <c r="G18" s="128" t="s">
        <v>20</v>
      </c>
      <c r="H18" s="129"/>
      <c r="I18" s="130"/>
      <c r="J18" s="6"/>
    </row>
    <row r="19" spans="2:10" ht="15.75" thickTop="1" x14ac:dyDescent="0.25">
      <c r="C19" s="131" t="s">
        <v>5</v>
      </c>
      <c r="D19" s="132" t="s">
        <v>61</v>
      </c>
      <c r="E19" s="133">
        <v>-0.47056030367668411</v>
      </c>
      <c r="F19" s="134">
        <v>1.242903573119721E-3</v>
      </c>
      <c r="G19" s="135"/>
      <c r="H19" s="136">
        <v>-378.59759506167097</v>
      </c>
      <c r="I19" s="137">
        <v>0</v>
      </c>
      <c r="J19" s="6"/>
    </row>
    <row r="20" spans="2:10" ht="36.75" thickBot="1" x14ac:dyDescent="0.3">
      <c r="C20" s="138"/>
      <c r="D20" s="139" t="s">
        <v>62</v>
      </c>
      <c r="E20" s="140">
        <v>0.77569282851392118</v>
      </c>
      <c r="F20" s="141">
        <v>1.2429299278779028E-3</v>
      </c>
      <c r="G20" s="141">
        <v>0.97103876419190926</v>
      </c>
      <c r="H20" s="142">
        <v>624.08411859410955</v>
      </c>
      <c r="I20" s="143">
        <v>0</v>
      </c>
      <c r="J20" s="6"/>
    </row>
    <row r="21" spans="2:10" ht="15.75" customHeight="1" thickTop="1" x14ac:dyDescent="0.25">
      <c r="C21" s="144" t="s">
        <v>42</v>
      </c>
      <c r="D21" s="144"/>
      <c r="E21" s="144"/>
      <c r="F21" s="144"/>
      <c r="G21" s="144"/>
      <c r="H21" s="144"/>
      <c r="I21" s="144"/>
      <c r="J21" s="6"/>
    </row>
    <row r="23" spans="2:10" x14ac:dyDescent="0.25">
      <c r="D23" t="str">
        <f>"Combined Score="&amp;E19&amp;" + "&amp;E20&amp;" * Urban Score"</f>
        <v>Combined Score=-0.470560303676684 + 0.775692828513921 * Urban Score</v>
      </c>
    </row>
    <row r="26" spans="2:10" x14ac:dyDescent="0.25">
      <c r="B26" t="s">
        <v>22</v>
      </c>
    </row>
    <row r="28" spans="2:10" x14ac:dyDescent="0.25">
      <c r="C28" s="118" t="s">
        <v>23</v>
      </c>
      <c r="D28" s="118"/>
      <c r="E28" s="118"/>
      <c r="F28" s="6"/>
    </row>
    <row r="29" spans="2:10" ht="15.75" thickBot="1" x14ac:dyDescent="0.3">
      <c r="C29" s="145" t="s">
        <v>43</v>
      </c>
      <c r="D29" s="146"/>
      <c r="E29" s="146"/>
      <c r="F29" s="6"/>
    </row>
    <row r="30" spans="2:10" ht="15.75" thickTop="1" x14ac:dyDescent="0.25">
      <c r="C30" s="147" t="s">
        <v>24</v>
      </c>
      <c r="D30" s="132" t="s">
        <v>25</v>
      </c>
      <c r="E30" s="148">
        <v>37911.000137000046</v>
      </c>
      <c r="F30" s="6"/>
    </row>
    <row r="31" spans="2:10" x14ac:dyDescent="0.25">
      <c r="C31" s="149"/>
      <c r="D31" s="150" t="s">
        <v>26</v>
      </c>
      <c r="E31" s="151">
        <v>0</v>
      </c>
      <c r="F31" s="6"/>
    </row>
    <row r="32" spans="2:10" x14ac:dyDescent="0.25">
      <c r="C32" s="149" t="s">
        <v>1</v>
      </c>
      <c r="D32" s="152"/>
      <c r="E32" s="153">
        <v>0.22076603719680907</v>
      </c>
      <c r="F32" s="6"/>
    </row>
    <row r="33" spans="3:6" ht="15" customHeight="1" x14ac:dyDescent="0.25">
      <c r="C33" s="149" t="s">
        <v>44</v>
      </c>
      <c r="D33" s="152"/>
      <c r="E33" s="154">
        <v>4.9755328348392415E-3</v>
      </c>
      <c r="F33" s="6"/>
    </row>
    <row r="34" spans="3:6" x14ac:dyDescent="0.25">
      <c r="C34" s="149" t="s">
        <v>27</v>
      </c>
      <c r="D34" s="152"/>
      <c r="E34" s="153">
        <v>0.16799738619044513</v>
      </c>
      <c r="F34" s="6"/>
    </row>
    <row r="35" spans="3:6" x14ac:dyDescent="0.25">
      <c r="C35" s="149" t="s">
        <v>28</v>
      </c>
      <c r="D35" s="152"/>
      <c r="E35" s="155">
        <v>1.5659888668577433</v>
      </c>
      <c r="F35" s="6"/>
    </row>
    <row r="36" spans="3:6" ht="15" customHeight="1" x14ac:dyDescent="0.25">
      <c r="C36" s="149" t="s">
        <v>29</v>
      </c>
      <c r="D36" s="152"/>
      <c r="E36" s="154">
        <v>0.9687734263133011</v>
      </c>
      <c r="F36" s="6"/>
    </row>
    <row r="37" spans="3:6" x14ac:dyDescent="0.25">
      <c r="C37" s="149" t="s">
        <v>30</v>
      </c>
      <c r="D37" s="152"/>
      <c r="E37" s="156">
        <v>0.11966172498072496</v>
      </c>
      <c r="F37" s="6"/>
    </row>
    <row r="38" spans="3:6" ht="15" customHeight="1" x14ac:dyDescent="0.25">
      <c r="C38" s="149" t="s">
        <v>31</v>
      </c>
      <c r="D38" s="152"/>
      <c r="E38" s="156">
        <v>1.257986040318387E-2</v>
      </c>
      <c r="F38" s="6"/>
    </row>
    <row r="39" spans="3:6" x14ac:dyDescent="0.25">
      <c r="C39" s="149" t="s">
        <v>32</v>
      </c>
      <c r="D39" s="152"/>
      <c r="E39" s="156">
        <v>-0.56378416616194693</v>
      </c>
      <c r="F39" s="6"/>
    </row>
    <row r="40" spans="3:6" ht="15" customHeight="1" x14ac:dyDescent="0.25">
      <c r="C40" s="149" t="s">
        <v>33</v>
      </c>
      <c r="D40" s="152"/>
      <c r="E40" s="156">
        <v>2.5159057302896446E-2</v>
      </c>
      <c r="F40" s="6"/>
    </row>
    <row r="41" spans="3:6" x14ac:dyDescent="0.25">
      <c r="C41" s="149" t="s">
        <v>34</v>
      </c>
      <c r="D41" s="152"/>
      <c r="E41" s="155">
        <v>-2.4373274887862535</v>
      </c>
      <c r="F41" s="6"/>
    </row>
    <row r="42" spans="3:6" x14ac:dyDescent="0.25">
      <c r="C42" s="149" t="s">
        <v>35</v>
      </c>
      <c r="D42" s="152"/>
      <c r="E42" s="155">
        <v>2.688503032714511</v>
      </c>
      <c r="F42" s="6"/>
    </row>
    <row r="43" spans="3:6" x14ac:dyDescent="0.25">
      <c r="C43" s="149" t="s">
        <v>36</v>
      </c>
      <c r="D43" s="157" t="s">
        <v>37</v>
      </c>
      <c r="E43" s="153">
        <v>-0.64596167296512386</v>
      </c>
      <c r="F43" s="6"/>
    </row>
    <row r="44" spans="3:6" x14ac:dyDescent="0.25">
      <c r="C44" s="149"/>
      <c r="D44" s="157" t="s">
        <v>38</v>
      </c>
      <c r="E44" s="153">
        <v>-0.13864308059181629</v>
      </c>
      <c r="F44" s="6"/>
    </row>
    <row r="45" spans="3:6" x14ac:dyDescent="0.25">
      <c r="C45" s="149"/>
      <c r="D45" s="157" t="s">
        <v>39</v>
      </c>
      <c r="E45" s="153">
        <v>0.47577765514980935</v>
      </c>
      <c r="F45" s="6"/>
    </row>
    <row r="46" spans="3:6" ht="15.75" thickBot="1" x14ac:dyDescent="0.3">
      <c r="C46" s="138"/>
      <c r="D46" s="158" t="s">
        <v>40</v>
      </c>
      <c r="E46" s="159">
        <v>1.1047852505692635</v>
      </c>
      <c r="F46" s="6"/>
    </row>
    <row r="47" spans="3:6" ht="15.75" thickTop="1" x14ac:dyDescent="0.25">
      <c r="C47" s="15"/>
      <c r="D47" s="15"/>
      <c r="E47" s="15"/>
      <c r="F47" s="6"/>
    </row>
    <row r="49" spans="2:2" x14ac:dyDescent="0.25">
      <c r="B49" t="s">
        <v>177</v>
      </c>
    </row>
    <row r="81" spans="1:17" ht="15.75" thickBot="1" x14ac:dyDescent="0.3"/>
    <row r="82" spans="1:17" ht="15.75" customHeight="1" thickTop="1" x14ac:dyDescent="0.25">
      <c r="A82" s="160" t="s">
        <v>45</v>
      </c>
      <c r="B82" s="121" t="s">
        <v>53</v>
      </c>
      <c r="C82" s="122"/>
      <c r="D82" s="122"/>
      <c r="E82" s="122"/>
      <c r="F82" s="122"/>
      <c r="G82" s="122" t="s">
        <v>54</v>
      </c>
      <c r="H82" s="122"/>
      <c r="I82" s="122"/>
      <c r="J82" s="122"/>
      <c r="K82" s="122"/>
      <c r="L82" s="122" t="s">
        <v>55</v>
      </c>
      <c r="M82" s="122"/>
      <c r="N82" s="122"/>
      <c r="O82" s="122"/>
      <c r="P82" s="124"/>
      <c r="Q82" s="146"/>
    </row>
    <row r="83" spans="1:17" ht="15.75" thickBot="1" x14ac:dyDescent="0.3">
      <c r="A83" s="161"/>
      <c r="B83" s="127" t="s">
        <v>56</v>
      </c>
      <c r="C83" s="128" t="s">
        <v>57</v>
      </c>
      <c r="D83" s="128" t="s">
        <v>58</v>
      </c>
      <c r="E83" s="128" t="s">
        <v>59</v>
      </c>
      <c r="F83" s="128" t="s">
        <v>60</v>
      </c>
      <c r="G83" s="128" t="s">
        <v>56</v>
      </c>
      <c r="H83" s="128" t="s">
        <v>57</v>
      </c>
      <c r="I83" s="128" t="s">
        <v>58</v>
      </c>
      <c r="J83" s="128" t="s">
        <v>59</v>
      </c>
      <c r="K83" s="128" t="s">
        <v>60</v>
      </c>
      <c r="L83" s="128" t="s">
        <v>56</v>
      </c>
      <c r="M83" s="128" t="s">
        <v>57</v>
      </c>
      <c r="N83" s="128" t="s">
        <v>58</v>
      </c>
      <c r="O83" s="128" t="s">
        <v>59</v>
      </c>
      <c r="P83" s="162" t="s">
        <v>60</v>
      </c>
      <c r="Q83" s="146"/>
    </row>
    <row r="84" spans="1:17" ht="15.75" thickTop="1" x14ac:dyDescent="0.25">
      <c r="A84" s="163" t="s">
        <v>64</v>
      </c>
      <c r="B84" s="133">
        <v>2.3199622745887511E-3</v>
      </c>
      <c r="C84" s="134">
        <v>6.1479063867715747E-3</v>
      </c>
      <c r="D84" s="134">
        <v>1.7682284322307191E-2</v>
      </c>
      <c r="E84" s="134">
        <v>4.6099840381767648E-2</v>
      </c>
      <c r="F84" s="134">
        <v>0.28424421508530606</v>
      </c>
      <c r="G84" s="134">
        <v>1.1642827096028204E-2</v>
      </c>
      <c r="H84" s="134">
        <v>2.8787134149657299E-2</v>
      </c>
      <c r="I84" s="134">
        <v>9.7771193619034857E-2</v>
      </c>
      <c r="J84" s="134">
        <v>0.28505222303201766</v>
      </c>
      <c r="K84" s="134">
        <v>0.41775808151982075</v>
      </c>
      <c r="L84" s="134">
        <v>1.5810237519371388E-3</v>
      </c>
      <c r="M84" s="134">
        <v>4.2811277655946788E-3</v>
      </c>
      <c r="N84" s="134">
        <v>8.1528289951006677E-3</v>
      </c>
      <c r="O84" s="134">
        <v>1.5368806373683033E-2</v>
      </c>
      <c r="P84" s="164">
        <v>0.10215479176794605</v>
      </c>
      <c r="Q84" s="146"/>
    </row>
    <row r="85" spans="1:17" x14ac:dyDescent="0.25">
      <c r="A85" s="165" t="s">
        <v>65</v>
      </c>
      <c r="B85" s="166">
        <v>2.7236972666308593E-2</v>
      </c>
      <c r="C85" s="167">
        <v>6.2587990176770275E-2</v>
      </c>
      <c r="D85" s="167">
        <v>0.16953757218861978</v>
      </c>
      <c r="E85" s="167">
        <v>0.3269073097557364</v>
      </c>
      <c r="F85" s="167">
        <v>0.20003638901568838</v>
      </c>
      <c r="G85" s="167">
        <v>0.1900364817832042</v>
      </c>
      <c r="H85" s="167">
        <v>0.34220391678958517</v>
      </c>
      <c r="I85" s="167">
        <v>0.37243613210137788</v>
      </c>
      <c r="J85" s="167">
        <v>0.21195567341248714</v>
      </c>
      <c r="K85" s="167">
        <v>4.559542069425717E-2</v>
      </c>
      <c r="L85" s="167">
        <v>2.4340335569161899E-2</v>
      </c>
      <c r="M85" s="167">
        <v>4.0895060063006895E-2</v>
      </c>
      <c r="N85" s="167">
        <v>7.2957136175157325E-2</v>
      </c>
      <c r="O85" s="167">
        <v>0.15715522516449251</v>
      </c>
      <c r="P85" s="168">
        <v>0.27924829248227484</v>
      </c>
      <c r="Q85" s="146"/>
    </row>
    <row r="86" spans="1:17" x14ac:dyDescent="0.25">
      <c r="A86" s="165" t="s">
        <v>75</v>
      </c>
      <c r="B86" s="166">
        <v>5.9921252195983807E-2</v>
      </c>
      <c r="C86" s="167">
        <v>6.0785746093141226E-2</v>
      </c>
      <c r="D86" s="167">
        <v>6.5522564540586317E-2</v>
      </c>
      <c r="E86" s="167">
        <v>5.8674348096757749E-2</v>
      </c>
      <c r="F86" s="167">
        <v>1.6857275779451474E-2</v>
      </c>
      <c r="G86" s="167">
        <v>0.15646766447685775</v>
      </c>
      <c r="H86" s="167">
        <v>8.5783351738797947E-2</v>
      </c>
      <c r="I86" s="167">
        <v>3.842714490061723E-2</v>
      </c>
      <c r="J86" s="167">
        <v>1.4968725805156735E-2</v>
      </c>
      <c r="K86" s="167">
        <v>8.9625543796314697E-3</v>
      </c>
      <c r="L86" s="167">
        <v>5.4049239588123348E-2</v>
      </c>
      <c r="M86" s="167">
        <v>5.3594792322656251E-2</v>
      </c>
      <c r="N86" s="167">
        <v>4.7202768673424392E-2</v>
      </c>
      <c r="O86" s="167">
        <v>4.5568183379473978E-2</v>
      </c>
      <c r="P86" s="168">
        <v>2.2548145536170471E-2</v>
      </c>
      <c r="Q86" s="146"/>
    </row>
    <row r="87" spans="1:17" x14ac:dyDescent="0.25">
      <c r="A87" s="165" t="s">
        <v>66</v>
      </c>
      <c r="B87" s="166">
        <v>0.10939740562226061</v>
      </c>
      <c r="C87" s="167">
        <v>8.194480044841819E-2</v>
      </c>
      <c r="D87" s="167">
        <v>0.10086948322493199</v>
      </c>
      <c r="E87" s="167">
        <v>0.15974134972029366</v>
      </c>
      <c r="F87" s="167">
        <v>9.2381796750931888E-2</v>
      </c>
      <c r="G87" s="167">
        <v>0.25276313797844341</v>
      </c>
      <c r="H87" s="167">
        <v>0.23918744899561367</v>
      </c>
      <c r="I87" s="167">
        <v>0.18505755850616795</v>
      </c>
      <c r="J87" s="167">
        <v>0.10899375531525916</v>
      </c>
      <c r="K87" s="167">
        <v>3.0945545642322814E-2</v>
      </c>
      <c r="L87" s="167">
        <v>0.12409403662995684</v>
      </c>
      <c r="M87" s="167">
        <v>6.9506419031975686E-2</v>
      </c>
      <c r="N87" s="167">
        <v>6.5204211843323187E-2</v>
      </c>
      <c r="O87" s="167">
        <v>6.4822530979459086E-2</v>
      </c>
      <c r="P87" s="168">
        <v>4.5122414799489773E-2</v>
      </c>
      <c r="Q87" s="146"/>
    </row>
    <row r="88" spans="1:17" x14ac:dyDescent="0.25">
      <c r="A88" s="165" t="s">
        <v>47</v>
      </c>
      <c r="B88" s="166">
        <v>0.11035135496757309</v>
      </c>
      <c r="C88" s="167">
        <v>9.4922518238433159E-2</v>
      </c>
      <c r="D88" s="167">
        <v>9.1600796370060938E-2</v>
      </c>
      <c r="E88" s="167">
        <v>6.9823204874784703E-2</v>
      </c>
      <c r="F88" s="167">
        <v>3.1239241867280408E-2</v>
      </c>
      <c r="G88" s="167">
        <v>6.6325943290932277E-2</v>
      </c>
      <c r="H88" s="167">
        <v>5.4681158816469955E-2</v>
      </c>
      <c r="I88" s="167">
        <v>3.8383182828296183E-2</v>
      </c>
      <c r="J88" s="167">
        <v>3.0826921180124991E-2</v>
      </c>
      <c r="K88" s="167">
        <v>1.3465470267956659E-2</v>
      </c>
      <c r="L88" s="167">
        <v>0.11825152554164914</v>
      </c>
      <c r="M88" s="167">
        <v>9.0058507681947106E-2</v>
      </c>
      <c r="N88" s="167">
        <v>0.10149276963257167</v>
      </c>
      <c r="O88" s="167">
        <v>9.8810032509809076E-2</v>
      </c>
      <c r="P88" s="168">
        <v>9.1803760084088387E-2</v>
      </c>
      <c r="Q88" s="146"/>
    </row>
    <row r="89" spans="1:17" x14ac:dyDescent="0.25">
      <c r="A89" s="165" t="s">
        <v>67</v>
      </c>
      <c r="B89" s="166">
        <v>6.4019045905875857E-2</v>
      </c>
      <c r="C89" s="167">
        <v>9.5136407831325417E-2</v>
      </c>
      <c r="D89" s="167">
        <v>9.0462153134231532E-2</v>
      </c>
      <c r="E89" s="167">
        <v>6.5380509384770441E-2</v>
      </c>
      <c r="F89" s="167">
        <v>1.9350855470593398E-2</v>
      </c>
      <c r="G89" s="167">
        <v>5.7776782900666367E-2</v>
      </c>
      <c r="H89" s="167">
        <v>4.5919567122913743E-2</v>
      </c>
      <c r="I89" s="167">
        <v>2.8186610093125088E-2</v>
      </c>
      <c r="J89" s="167">
        <v>1.544921834553923E-2</v>
      </c>
      <c r="K89" s="167">
        <v>4.9358264702086142E-3</v>
      </c>
      <c r="L89" s="167">
        <v>5.5792864638802002E-2</v>
      </c>
      <c r="M89" s="167">
        <v>8.6418855730051564E-2</v>
      </c>
      <c r="N89" s="167">
        <v>0.10393099237861164</v>
      </c>
      <c r="O89" s="167">
        <v>9.6849665047439026E-2</v>
      </c>
      <c r="P89" s="168">
        <v>8.962438865524068E-2</v>
      </c>
      <c r="Q89" s="146"/>
    </row>
    <row r="90" spans="1:17" x14ac:dyDescent="0.25">
      <c r="A90" s="165" t="s">
        <v>68</v>
      </c>
      <c r="B90" s="166">
        <v>4.8272348729193872E-2</v>
      </c>
      <c r="C90" s="167">
        <v>2.9226037917958733E-2</v>
      </c>
      <c r="D90" s="167">
        <v>2.4068624094658861E-2</v>
      </c>
      <c r="E90" s="167">
        <v>4.5492013460782608E-3</v>
      </c>
      <c r="F90" s="167">
        <v>6.6900409252069267E-4</v>
      </c>
      <c r="G90" s="167">
        <v>1.3922089703881944E-2</v>
      </c>
      <c r="H90" s="167">
        <v>2.3235749841083366E-3</v>
      </c>
      <c r="I90" s="167">
        <v>1.2226860529872747E-3</v>
      </c>
      <c r="J90" s="167">
        <v>3.009088678072318E-4</v>
      </c>
      <c r="K90" s="169">
        <v>0</v>
      </c>
      <c r="L90" s="167">
        <v>5.7085897920178597E-2</v>
      </c>
      <c r="M90" s="167">
        <v>2.8427932791299983E-2</v>
      </c>
      <c r="N90" s="167">
        <v>3.1423005794192667E-2</v>
      </c>
      <c r="O90" s="167">
        <v>2.6849141388097717E-2</v>
      </c>
      <c r="P90" s="168">
        <v>8.9640743384860038E-3</v>
      </c>
      <c r="Q90" s="146"/>
    </row>
    <row r="91" spans="1:17" x14ac:dyDescent="0.25">
      <c r="A91" s="165" t="s">
        <v>69</v>
      </c>
      <c r="B91" s="166">
        <v>9.0498606975488158E-2</v>
      </c>
      <c r="C91" s="167">
        <v>0.16300053257078465</v>
      </c>
      <c r="D91" s="167">
        <v>0.11381052025724855</v>
      </c>
      <c r="E91" s="167">
        <v>3.5960399968975376E-2</v>
      </c>
      <c r="F91" s="167">
        <v>7.7719072731946308E-3</v>
      </c>
      <c r="G91" s="167">
        <v>4.1251420341873769E-2</v>
      </c>
      <c r="H91" s="167">
        <v>1.7574392770002088E-2</v>
      </c>
      <c r="I91" s="167">
        <v>9.8618782637632883E-3</v>
      </c>
      <c r="J91" s="167">
        <v>4.394343807217066E-3</v>
      </c>
      <c r="K91" s="167">
        <v>6.9250250040187305E-4</v>
      </c>
      <c r="L91" s="167">
        <v>6.2159817658687687E-2</v>
      </c>
      <c r="M91" s="167">
        <v>0.17045842834420447</v>
      </c>
      <c r="N91" s="167">
        <v>0.16135000420400911</v>
      </c>
      <c r="O91" s="167">
        <v>0.13269843600582049</v>
      </c>
      <c r="P91" s="168">
        <v>6.4642284789514962E-2</v>
      </c>
      <c r="Q91" s="146"/>
    </row>
    <row r="92" spans="1:17" x14ac:dyDescent="0.25">
      <c r="A92" s="165" t="s">
        <v>70</v>
      </c>
      <c r="B92" s="166">
        <v>5.9908793319080826E-2</v>
      </c>
      <c r="C92" s="167">
        <v>6.5599507108146576E-2</v>
      </c>
      <c r="D92" s="167">
        <v>4.0308122214265295E-2</v>
      </c>
      <c r="E92" s="167">
        <v>1.2400823923249586E-2</v>
      </c>
      <c r="F92" s="167">
        <v>1.3037982755697566E-3</v>
      </c>
      <c r="G92" s="167">
        <v>1.5424996117626828E-2</v>
      </c>
      <c r="H92" s="167">
        <v>4.5759404143886932E-3</v>
      </c>
      <c r="I92" s="167">
        <v>1.7532997740086409E-3</v>
      </c>
      <c r="J92" s="167">
        <v>2.6556662937662201E-4</v>
      </c>
      <c r="K92" s="169">
        <v>0</v>
      </c>
      <c r="L92" s="167">
        <v>5.6976637057037566E-2</v>
      </c>
      <c r="M92" s="167">
        <v>7.3796219484069919E-2</v>
      </c>
      <c r="N92" s="167">
        <v>6.2754874046936429E-2</v>
      </c>
      <c r="O92" s="167">
        <v>4.6892136491188952E-2</v>
      </c>
      <c r="P92" s="168">
        <v>2.2833652354933384E-2</v>
      </c>
      <c r="Q92" s="146"/>
    </row>
    <row r="93" spans="1:17" x14ac:dyDescent="0.25">
      <c r="A93" s="165" t="s">
        <v>48</v>
      </c>
      <c r="B93" s="166">
        <v>4.9193435978263297E-2</v>
      </c>
      <c r="C93" s="167">
        <v>9.7830468754361383E-2</v>
      </c>
      <c r="D93" s="167">
        <v>0.12620882954029244</v>
      </c>
      <c r="E93" s="167">
        <v>8.7713982773596738E-2</v>
      </c>
      <c r="F93" s="167">
        <v>4.0658833373710138E-2</v>
      </c>
      <c r="G93" s="167">
        <v>2.2419719192026219E-2</v>
      </c>
      <c r="H93" s="167">
        <v>3.0457976011159051E-2</v>
      </c>
      <c r="I93" s="167">
        <v>3.0636798076506763E-2</v>
      </c>
      <c r="J93" s="167">
        <v>2.4736916072927401E-2</v>
      </c>
      <c r="K93" s="167">
        <v>3.1041823229278658E-2</v>
      </c>
      <c r="L93" s="167">
        <v>4.2572612895393769E-2</v>
      </c>
      <c r="M93" s="167">
        <v>8.5184450806646217E-2</v>
      </c>
      <c r="N93" s="167">
        <v>0.10999881907033759</v>
      </c>
      <c r="O93" s="167">
        <v>0.15061367517265434</v>
      </c>
      <c r="P93" s="168">
        <v>0.16743013877604579</v>
      </c>
      <c r="Q93" s="146"/>
    </row>
    <row r="94" spans="1:17" x14ac:dyDescent="0.25">
      <c r="A94" s="165" t="s">
        <v>71</v>
      </c>
      <c r="B94" s="166">
        <v>1.2463645657448669E-2</v>
      </c>
      <c r="C94" s="167">
        <v>9.1019753755139429E-3</v>
      </c>
      <c r="D94" s="167">
        <v>1.3957085520224548E-2</v>
      </c>
      <c r="E94" s="167">
        <v>1.969642485870559E-2</v>
      </c>
      <c r="F94" s="167">
        <v>1.49278418865329E-2</v>
      </c>
      <c r="G94" s="167">
        <v>3.9005005811781041E-2</v>
      </c>
      <c r="H94" s="167">
        <v>2.0959192776534234E-2</v>
      </c>
      <c r="I94" s="167">
        <v>2.3892413402024713E-2</v>
      </c>
      <c r="J94" s="167">
        <v>1.6052144662000962E-2</v>
      </c>
      <c r="K94" s="167">
        <v>8.4517402857692669E-3</v>
      </c>
      <c r="L94" s="167">
        <v>9.893853793714262E-3</v>
      </c>
      <c r="M94" s="167">
        <v>7.0590187496443182E-3</v>
      </c>
      <c r="N94" s="167">
        <v>6.5053940435917026E-3</v>
      </c>
      <c r="O94" s="167">
        <v>9.762320003289247E-3</v>
      </c>
      <c r="P94" s="168">
        <v>1.2751073521668913E-2</v>
      </c>
      <c r="Q94" s="146"/>
    </row>
    <row r="95" spans="1:17" x14ac:dyDescent="0.25">
      <c r="A95" s="165" t="s">
        <v>72</v>
      </c>
      <c r="B95" s="166">
        <v>2.7942397266236137E-3</v>
      </c>
      <c r="C95" s="167">
        <v>3.3786373508457777E-3</v>
      </c>
      <c r="D95" s="167">
        <v>6.4899046376446041E-3</v>
      </c>
      <c r="E95" s="167">
        <v>1.3355914368630879E-2</v>
      </c>
      <c r="F95" s="167">
        <v>1.0724647016281424E-2</v>
      </c>
      <c r="G95" s="167">
        <v>1.2818958369859731E-2</v>
      </c>
      <c r="H95" s="167">
        <v>2.1319881956942673E-2</v>
      </c>
      <c r="I95" s="167">
        <v>1.0384697638241853E-2</v>
      </c>
      <c r="J95" s="167">
        <v>1.5904646550768467E-2</v>
      </c>
      <c r="K95" s="167">
        <v>5.3808246132478173E-3</v>
      </c>
      <c r="L95" s="167">
        <v>3.1162047041669448E-3</v>
      </c>
      <c r="M95" s="167">
        <v>1.5602732496618752E-3</v>
      </c>
      <c r="N95" s="167">
        <v>3.4523349128449126E-3</v>
      </c>
      <c r="O95" s="167">
        <v>5.035812637930924E-3</v>
      </c>
      <c r="P95" s="168">
        <v>6.8793092391257445E-3</v>
      </c>
      <c r="Q95" s="146"/>
    </row>
    <row r="96" spans="1:17" ht="24" x14ac:dyDescent="0.25">
      <c r="A96" s="165" t="s">
        <v>49</v>
      </c>
      <c r="B96" s="166">
        <v>0.35677303975025249</v>
      </c>
      <c r="C96" s="167">
        <v>0.21840171709020326</v>
      </c>
      <c r="D96" s="167">
        <v>0.11949256427819491</v>
      </c>
      <c r="E96" s="167">
        <v>3.0699096425879206E-2</v>
      </c>
      <c r="F96" s="167">
        <v>2.4836602163708543E-3</v>
      </c>
      <c r="G96" s="167">
        <v>5.0212773125042041E-2</v>
      </c>
      <c r="H96" s="167">
        <v>1.4731446965992056E-2</v>
      </c>
      <c r="I96" s="167">
        <v>4.4214826311045029E-3</v>
      </c>
      <c r="J96" s="167">
        <v>1.8805633337578617E-3</v>
      </c>
      <c r="K96" s="167">
        <v>1.2976091538965156E-4</v>
      </c>
      <c r="L96" s="167">
        <v>0.3839389722642873</v>
      </c>
      <c r="M96" s="167">
        <v>0.28400090969816516</v>
      </c>
      <c r="N96" s="167">
        <v>0.21506040722417988</v>
      </c>
      <c r="O96" s="167">
        <v>0.14131449445587335</v>
      </c>
      <c r="P96" s="168">
        <v>4.7913005512171633E-2</v>
      </c>
      <c r="Q96" s="146"/>
    </row>
    <row r="97" spans="1:17" x14ac:dyDescent="0.25">
      <c r="A97" s="165" t="s">
        <v>50</v>
      </c>
      <c r="B97" s="166">
        <v>1.6242716634399544E-4</v>
      </c>
      <c r="C97" s="167">
        <v>1.7276125006866175E-3</v>
      </c>
      <c r="D97" s="167">
        <v>7.2494251220862616E-3</v>
      </c>
      <c r="E97" s="167">
        <v>4.0429982955387238E-2</v>
      </c>
      <c r="F97" s="167">
        <v>0.25702482046185626</v>
      </c>
      <c r="G97" s="167">
        <v>1.930563492006962E-2</v>
      </c>
      <c r="H97" s="167">
        <v>4.5639421307006364E-2</v>
      </c>
      <c r="I97" s="167">
        <v>0.12668466608905019</v>
      </c>
      <c r="J97" s="167">
        <v>0.24549190868249882</v>
      </c>
      <c r="K97" s="167">
        <v>0.41968144153217973</v>
      </c>
      <c r="L97" s="169">
        <v>0</v>
      </c>
      <c r="M97" s="167">
        <v>1.2351512090318707E-3</v>
      </c>
      <c r="N97" s="167">
        <v>1.6056099961556138E-3</v>
      </c>
      <c r="O97" s="167">
        <v>3.7417967060807958E-3</v>
      </c>
      <c r="P97" s="168">
        <v>3.3419722678295086E-2</v>
      </c>
      <c r="Q97" s="146"/>
    </row>
    <row r="98" spans="1:17" x14ac:dyDescent="0.25">
      <c r="A98" s="165" t="s">
        <v>76</v>
      </c>
      <c r="B98" s="166">
        <v>6.6874690647148079E-3</v>
      </c>
      <c r="C98" s="167">
        <v>1.0208142156640183E-2</v>
      </c>
      <c r="D98" s="167">
        <v>1.2740070554647079E-2</v>
      </c>
      <c r="E98" s="167">
        <v>2.8567611165386319E-2</v>
      </c>
      <c r="F98" s="167">
        <v>2.0325713434711852E-2</v>
      </c>
      <c r="G98" s="167">
        <v>5.0626564891707325E-2</v>
      </c>
      <c r="H98" s="167">
        <v>4.5855595200829026E-2</v>
      </c>
      <c r="I98" s="167">
        <v>3.0880256023693559E-2</v>
      </c>
      <c r="J98" s="167">
        <v>2.3726484303061297E-2</v>
      </c>
      <c r="K98" s="167">
        <v>1.2959007949535008E-2</v>
      </c>
      <c r="L98" s="167">
        <v>6.1469779869026452E-3</v>
      </c>
      <c r="M98" s="167">
        <v>3.5228530720429387E-3</v>
      </c>
      <c r="N98" s="167">
        <v>8.9088430095638181E-3</v>
      </c>
      <c r="O98" s="167">
        <v>4.5177436847077561E-3</v>
      </c>
      <c r="P98" s="168">
        <v>4.6649454645489559E-3</v>
      </c>
      <c r="Q98" s="146"/>
    </row>
    <row r="99" spans="1:17" x14ac:dyDescent="0.25">
      <c r="A99" s="165" t="s">
        <v>77</v>
      </c>
      <c r="B99" s="170">
        <v>0</v>
      </c>
      <c r="C99" s="167">
        <v>2.0756134307952468E-4</v>
      </c>
      <c r="D99" s="167">
        <v>2.2068165441599735E-3</v>
      </c>
      <c r="E99" s="167">
        <v>1.3991874619865018E-2</v>
      </c>
      <c r="F99" s="167">
        <v>0.25853931414801767</v>
      </c>
      <c r="G99" s="167">
        <v>6.7338471421153632E-3</v>
      </c>
      <c r="H99" s="167">
        <v>1.2266629477649607E-2</v>
      </c>
      <c r="I99" s="167">
        <v>8.1103772520959974E-2</v>
      </c>
      <c r="J99" s="167">
        <v>0.24723741564504056</v>
      </c>
      <c r="K99" s="167">
        <v>0.47742866097298398</v>
      </c>
      <c r="L99" s="169">
        <v>0</v>
      </c>
      <c r="M99" s="167">
        <v>5.4809382303276096E-5</v>
      </c>
      <c r="N99" s="167">
        <v>3.3059471104056933E-4</v>
      </c>
      <c r="O99" s="167">
        <v>6.8220712184610352E-4</v>
      </c>
      <c r="P99" s="168">
        <v>1.4501837194348407E-2</v>
      </c>
      <c r="Q99" s="146"/>
    </row>
    <row r="100" spans="1:17" x14ac:dyDescent="0.25">
      <c r="A100" s="165" t="s">
        <v>78</v>
      </c>
      <c r="B100" s="166">
        <v>9.4946271893710124E-4</v>
      </c>
      <c r="C100" s="167">
        <v>2.5970355046459428E-3</v>
      </c>
      <c r="D100" s="167">
        <v>7.3561660468147638E-3</v>
      </c>
      <c r="E100" s="167">
        <v>3.6238415213173787E-2</v>
      </c>
      <c r="F100" s="167">
        <v>0.26470218083613012</v>
      </c>
      <c r="G100" s="167">
        <v>1.244037313117782E-2</v>
      </c>
      <c r="H100" s="167">
        <v>3.0995119625526309E-2</v>
      </c>
      <c r="I100" s="167">
        <v>9.5063362199964793E-2</v>
      </c>
      <c r="J100" s="167">
        <v>0.24970028684794393</v>
      </c>
      <c r="K100" s="167">
        <v>0.39764378104101755</v>
      </c>
      <c r="L100" s="167">
        <v>1.1848859115849682E-4</v>
      </c>
      <c r="M100" s="167">
        <v>2.6379814981658499E-3</v>
      </c>
      <c r="N100" s="167">
        <v>2.1116047565801002E-3</v>
      </c>
      <c r="O100" s="167">
        <v>6.6609310268009531E-3</v>
      </c>
      <c r="P100" s="168">
        <v>7.8122872484010869E-2</v>
      </c>
      <c r="Q100" s="146"/>
    </row>
    <row r="101" spans="1:17" x14ac:dyDescent="0.25">
      <c r="A101" s="165" t="s">
        <v>79</v>
      </c>
      <c r="B101" s="166">
        <v>1.026115173965709E-3</v>
      </c>
      <c r="C101" s="167">
        <v>3.3426379518184408E-3</v>
      </c>
      <c r="D101" s="167">
        <v>1.121553309517547E-2</v>
      </c>
      <c r="E101" s="167">
        <v>1.9309256389154407E-2</v>
      </c>
      <c r="F101" s="167">
        <v>3.7901746711265331E-2</v>
      </c>
      <c r="G101" s="167">
        <v>8.5570245983677719E-3</v>
      </c>
      <c r="H101" s="167">
        <v>1.0311154546085327E-2</v>
      </c>
      <c r="I101" s="167">
        <v>2.219613334025753E-2</v>
      </c>
      <c r="J101" s="167">
        <v>3.3339367565998305E-2</v>
      </c>
      <c r="K101" s="167">
        <v>2.9778675068380406E-2</v>
      </c>
      <c r="L101" s="167">
        <v>7.1565057964918008E-4</v>
      </c>
      <c r="M101" s="167">
        <v>2.101102441190029E-3</v>
      </c>
      <c r="N101" s="167">
        <v>4.0159881225401758E-3</v>
      </c>
      <c r="O101" s="167">
        <v>9.494067624994329E-3</v>
      </c>
      <c r="P101" s="168">
        <v>4.3299444195162191E-2</v>
      </c>
      <c r="Q101" s="146"/>
    </row>
    <row r="102" spans="1:17" x14ac:dyDescent="0.25">
      <c r="A102" s="165" t="s">
        <v>80</v>
      </c>
      <c r="B102" s="166">
        <v>4.6613499423959221E-3</v>
      </c>
      <c r="C102" s="167">
        <v>3.5186182940429356E-2</v>
      </c>
      <c r="D102" s="167">
        <v>9.4127034645659483E-2</v>
      </c>
      <c r="E102" s="167">
        <v>9.5741846386235924E-2</v>
      </c>
      <c r="F102" s="167">
        <v>4.5608409978493449E-2</v>
      </c>
      <c r="G102" s="167">
        <v>2.1143620966481882E-2</v>
      </c>
      <c r="H102" s="167">
        <v>2.773400043753672E-2</v>
      </c>
      <c r="I102" s="167">
        <v>2.8642276234047259E-2</v>
      </c>
      <c r="J102" s="167">
        <v>3.177389304086578E-2</v>
      </c>
      <c r="K102" s="167">
        <v>1.6903599364316721E-2</v>
      </c>
      <c r="L102" s="167">
        <v>3.1989862654916972E-3</v>
      </c>
      <c r="M102" s="167">
        <v>1.4888587061161355E-2</v>
      </c>
      <c r="N102" s="167">
        <v>5.1896377630710623E-2</v>
      </c>
      <c r="O102" s="167">
        <v>0.10848542059800753</v>
      </c>
      <c r="P102" s="168">
        <v>0.19231982281107993</v>
      </c>
      <c r="Q102" s="146"/>
    </row>
    <row r="103" spans="1:17" x14ac:dyDescent="0.25">
      <c r="A103" s="165" t="s">
        <v>81</v>
      </c>
      <c r="B103" s="166">
        <v>9.8936100913648767E-2</v>
      </c>
      <c r="C103" s="167">
        <v>0.25654421463445193</v>
      </c>
      <c r="D103" s="167">
        <v>0.31975404436340138</v>
      </c>
      <c r="E103" s="167">
        <v>0.16252256376399593</v>
      </c>
      <c r="F103" s="167">
        <v>3.9173692017122196E-2</v>
      </c>
      <c r="G103" s="167">
        <v>0.10958041615167866</v>
      </c>
      <c r="H103" s="167">
        <v>7.9544517350441921E-2</v>
      </c>
      <c r="I103" s="167">
        <v>5.0673205581211814E-2</v>
      </c>
      <c r="J103" s="167">
        <v>3.0910113892579888E-2</v>
      </c>
      <c r="K103" s="167">
        <v>4.2349229445338282E-3</v>
      </c>
      <c r="L103" s="167">
        <v>7.4456967047382763E-2</v>
      </c>
      <c r="M103" s="167">
        <v>0.19237356272592207</v>
      </c>
      <c r="N103" s="167">
        <v>0.30228230883881635</v>
      </c>
      <c r="O103" s="167">
        <v>0.36594521216404846</v>
      </c>
      <c r="P103" s="168">
        <v>0.27639517657323975</v>
      </c>
      <c r="Q103" s="146"/>
    </row>
    <row r="104" spans="1:17" x14ac:dyDescent="0.25">
      <c r="A104" s="165" t="s">
        <v>82</v>
      </c>
      <c r="B104" s="166">
        <v>0.28381836183956149</v>
      </c>
      <c r="C104" s="167">
        <v>0.32329805404752032</v>
      </c>
      <c r="D104" s="167">
        <v>0.16149013299828302</v>
      </c>
      <c r="E104" s="167">
        <v>3.0518330202496748E-2</v>
      </c>
      <c r="F104" s="167">
        <v>3.3042723586815164E-3</v>
      </c>
      <c r="G104" s="167">
        <v>6.0498193163500545E-2</v>
      </c>
      <c r="H104" s="167">
        <v>1.3118443839604674E-2</v>
      </c>
      <c r="I104" s="167">
        <v>3.0975196191257476E-3</v>
      </c>
      <c r="J104" s="167">
        <v>3.8669288397729755E-3</v>
      </c>
      <c r="K104" s="169">
        <v>0</v>
      </c>
      <c r="L104" s="167">
        <v>0.23708483792239091</v>
      </c>
      <c r="M104" s="167">
        <v>0.39246570931959879</v>
      </c>
      <c r="N104" s="167">
        <v>0.31250503873261265</v>
      </c>
      <c r="O104" s="167">
        <v>0.18489659921060994</v>
      </c>
      <c r="P104" s="168">
        <v>5.5340792109049686E-2</v>
      </c>
      <c r="Q104" s="146"/>
    </row>
    <row r="105" spans="1:17" x14ac:dyDescent="0.25">
      <c r="A105" s="165" t="s">
        <v>83</v>
      </c>
      <c r="B105" s="166">
        <v>0.28563943429338173</v>
      </c>
      <c r="C105" s="167">
        <v>3.0244437407117734E-2</v>
      </c>
      <c r="D105" s="167">
        <v>5.7777275535650704E-3</v>
      </c>
      <c r="E105" s="167">
        <v>2.1672333714129201E-4</v>
      </c>
      <c r="F105" s="169">
        <v>0</v>
      </c>
      <c r="G105" s="167">
        <v>3.0696797204225183E-2</v>
      </c>
      <c r="H105" s="167">
        <v>1.3494681121592055E-4</v>
      </c>
      <c r="I105" s="169">
        <v>0</v>
      </c>
      <c r="J105" s="169">
        <v>0</v>
      </c>
      <c r="K105" s="169">
        <v>0</v>
      </c>
      <c r="L105" s="167">
        <v>0.38530700608972457</v>
      </c>
      <c r="M105" s="167">
        <v>5.7608367509636681E-2</v>
      </c>
      <c r="N105" s="167">
        <v>2.0383714757483243E-2</v>
      </c>
      <c r="O105" s="167">
        <v>5.0668430264139905E-3</v>
      </c>
      <c r="P105" s="171">
        <v>0</v>
      </c>
      <c r="Q105" s="146"/>
    </row>
    <row r="106" spans="1:17" x14ac:dyDescent="0.25">
      <c r="A106" s="165" t="s">
        <v>150</v>
      </c>
      <c r="B106" s="166">
        <v>3.0130519801033006E-4</v>
      </c>
      <c r="C106" s="167">
        <v>6.0282135792071138E-3</v>
      </c>
      <c r="D106" s="167">
        <v>1.7753120791682467E-2</v>
      </c>
      <c r="E106" s="167">
        <v>0.11150944041825427</v>
      </c>
      <c r="F106" s="167">
        <v>0.11351669832057143</v>
      </c>
      <c r="G106" s="167">
        <v>0.10300831524165625</v>
      </c>
      <c r="H106" s="167">
        <v>0.17533101593387795</v>
      </c>
      <c r="I106" s="167">
        <v>0.21320102718995776</v>
      </c>
      <c r="J106" s="167">
        <v>0.16028009498131834</v>
      </c>
      <c r="K106" s="167">
        <v>2.2349188216324704E-2</v>
      </c>
      <c r="L106" s="167">
        <v>9.5550334999175811E-5</v>
      </c>
      <c r="M106" s="169">
        <v>0</v>
      </c>
      <c r="N106" s="167">
        <v>2.7874297709225857E-4</v>
      </c>
      <c r="O106" s="167">
        <v>3.7055448981257764E-4</v>
      </c>
      <c r="P106" s="168">
        <v>8.0632908272036208E-4</v>
      </c>
      <c r="Q106" s="146"/>
    </row>
    <row r="107" spans="1:17" x14ac:dyDescent="0.25">
      <c r="A107" s="165" t="s">
        <v>151</v>
      </c>
      <c r="B107" s="166">
        <v>7.0733936753674103E-3</v>
      </c>
      <c r="C107" s="167">
        <v>3.9588113117971996E-3</v>
      </c>
      <c r="D107" s="167">
        <v>1.1692857955831778E-2</v>
      </c>
      <c r="E107" s="167">
        <v>4.2708132253342475E-2</v>
      </c>
      <c r="F107" s="167">
        <v>3.6933614777700061E-2</v>
      </c>
      <c r="G107" s="167">
        <v>4.5663968352114434E-2</v>
      </c>
      <c r="H107" s="167">
        <v>6.630142809217561E-2</v>
      </c>
      <c r="I107" s="167">
        <v>7.5153513659381485E-2</v>
      </c>
      <c r="J107" s="167">
        <v>4.3849916380125559E-2</v>
      </c>
      <c r="K107" s="167">
        <v>3.405477713349443E-3</v>
      </c>
      <c r="L107" s="167">
        <v>8.0014889463044577E-3</v>
      </c>
      <c r="M107" s="167">
        <v>2.2815915023038625E-3</v>
      </c>
      <c r="N107" s="167">
        <v>2.1166823642317337E-3</v>
      </c>
      <c r="O107" s="167">
        <v>2.8875006129153898E-3</v>
      </c>
      <c r="P107" s="168">
        <v>8.534819434948519E-3</v>
      </c>
      <c r="Q107" s="146"/>
    </row>
    <row r="108" spans="1:17" x14ac:dyDescent="0.25">
      <c r="A108" s="165" t="s">
        <v>152</v>
      </c>
      <c r="B108" s="166">
        <v>4.7138590129087929E-3</v>
      </c>
      <c r="C108" s="167">
        <v>4.5008131358917694E-3</v>
      </c>
      <c r="D108" s="167">
        <v>1.3050706471073748E-2</v>
      </c>
      <c r="E108" s="167">
        <v>3.7367908132543523E-2</v>
      </c>
      <c r="F108" s="167">
        <v>1.8549382559533624E-2</v>
      </c>
      <c r="G108" s="167">
        <v>4.7156927919980204E-2</v>
      </c>
      <c r="H108" s="167">
        <v>5.8087531575402085E-2</v>
      </c>
      <c r="I108" s="167">
        <v>5.0039189224919983E-2</v>
      </c>
      <c r="J108" s="167">
        <v>1.4568764226750731E-2</v>
      </c>
      <c r="K108" s="167">
        <v>5.6788986603058854E-3</v>
      </c>
      <c r="L108" s="167">
        <v>3.5635632386105667E-3</v>
      </c>
      <c r="M108" s="167">
        <v>3.7059463639463417E-3</v>
      </c>
      <c r="N108" s="167">
        <v>2.6982004319968675E-3</v>
      </c>
      <c r="O108" s="167">
        <v>3.8855221786182532E-3</v>
      </c>
      <c r="P108" s="168">
        <v>6.2735620007499712E-3</v>
      </c>
      <c r="Q108" s="146"/>
    </row>
    <row r="109" spans="1:17" x14ac:dyDescent="0.25">
      <c r="A109" s="165" t="s">
        <v>153</v>
      </c>
      <c r="B109" s="166">
        <v>1.2233868732597063E-2</v>
      </c>
      <c r="C109" s="167">
        <v>2.5778059148131395E-2</v>
      </c>
      <c r="D109" s="167">
        <v>6.5344504473876713E-2</v>
      </c>
      <c r="E109" s="167">
        <v>0.11375462477113307</v>
      </c>
      <c r="F109" s="167">
        <v>5.8511011188455919E-2</v>
      </c>
      <c r="G109" s="167">
        <v>7.3001098221534236E-2</v>
      </c>
      <c r="H109" s="167">
        <v>0.10425345160519903</v>
      </c>
      <c r="I109" s="167">
        <v>0.11996321553682962</v>
      </c>
      <c r="J109" s="167">
        <v>5.5478130236832852E-2</v>
      </c>
      <c r="K109" s="167">
        <v>4.4336814773220734E-3</v>
      </c>
      <c r="L109" s="167">
        <v>9.469030185565842E-3</v>
      </c>
      <c r="M109" s="167">
        <v>1.6906525739237701E-2</v>
      </c>
      <c r="N109" s="167">
        <v>3.0478965713866553E-2</v>
      </c>
      <c r="O109" s="167">
        <v>5.8849478147716697E-2</v>
      </c>
      <c r="P109" s="168">
        <v>0.11315393640946517</v>
      </c>
      <c r="Q109" s="146"/>
    </row>
    <row r="110" spans="1:17" x14ac:dyDescent="0.25">
      <c r="A110" s="165" t="s">
        <v>154</v>
      </c>
      <c r="B110" s="166">
        <v>0.10941510320043515</v>
      </c>
      <c r="C110" s="167">
        <v>0.1641200364918376</v>
      </c>
      <c r="D110" s="167">
        <v>0.21564317100352146</v>
      </c>
      <c r="E110" s="167">
        <v>0.27679447918625755</v>
      </c>
      <c r="F110" s="167">
        <v>7.8457446080005294E-2</v>
      </c>
      <c r="G110" s="167">
        <v>0.35858978939092301</v>
      </c>
      <c r="H110" s="167">
        <v>0.33610271518396612</v>
      </c>
      <c r="I110" s="167">
        <v>0.20678860714890351</v>
      </c>
      <c r="J110" s="167">
        <v>7.5448329200095268E-2</v>
      </c>
      <c r="K110" s="167">
        <v>3.796732023660269E-4</v>
      </c>
      <c r="L110" s="167">
        <v>9.5728743848200668E-2</v>
      </c>
      <c r="M110" s="167">
        <v>0.1327150629062937</v>
      </c>
      <c r="N110" s="167">
        <v>0.14743237795840786</v>
      </c>
      <c r="O110" s="167">
        <v>0.1818778386568683</v>
      </c>
      <c r="P110" s="168">
        <v>0.18526104899799339</v>
      </c>
      <c r="Q110" s="146"/>
    </row>
    <row r="111" spans="1:17" ht="24" x14ac:dyDescent="0.25">
      <c r="A111" s="165" t="s">
        <v>155</v>
      </c>
      <c r="B111" s="166">
        <v>0.1812048015387559</v>
      </c>
      <c r="C111" s="167">
        <v>0.13957694070390328</v>
      </c>
      <c r="D111" s="167">
        <v>6.7166562855870846E-2</v>
      </c>
      <c r="E111" s="167">
        <v>3.5781797090848125E-2</v>
      </c>
      <c r="F111" s="167">
        <v>3.5785474090866062E-3</v>
      </c>
      <c r="G111" s="167">
        <v>9.8003866955459609E-2</v>
      </c>
      <c r="H111" s="167">
        <v>4.2817581907765398E-2</v>
      </c>
      <c r="I111" s="167">
        <v>1.4094238464377788E-2</v>
      </c>
      <c r="J111" s="167">
        <v>1.3349041644465942E-3</v>
      </c>
      <c r="K111" s="169">
        <v>0</v>
      </c>
      <c r="L111" s="167">
        <v>0.1726746186897663</v>
      </c>
      <c r="M111" s="167">
        <v>0.17638506718452113</v>
      </c>
      <c r="N111" s="167">
        <v>0.12039987255408925</v>
      </c>
      <c r="O111" s="167">
        <v>6.8783739663292792E-2</v>
      </c>
      <c r="P111" s="168">
        <v>2.185355964072291E-2</v>
      </c>
      <c r="Q111" s="146"/>
    </row>
    <row r="112" spans="1:17" ht="24" x14ac:dyDescent="0.25">
      <c r="A112" s="165" t="s">
        <v>84</v>
      </c>
      <c r="B112" s="170">
        <v>0</v>
      </c>
      <c r="C112" s="167">
        <v>3.6990737821271133E-3</v>
      </c>
      <c r="D112" s="167">
        <v>6.2779655937885218E-2</v>
      </c>
      <c r="E112" s="167">
        <v>0.36395828963303362</v>
      </c>
      <c r="F112" s="167">
        <v>0.84985329907043983</v>
      </c>
      <c r="G112" s="167">
        <v>8.2302829958941282E-2</v>
      </c>
      <c r="H112" s="167">
        <v>0.4003767518148989</v>
      </c>
      <c r="I112" s="167">
        <v>0.73963207160242039</v>
      </c>
      <c r="J112" s="167">
        <v>0.87139535826470116</v>
      </c>
      <c r="K112" s="167">
        <v>0.94654709949684379</v>
      </c>
      <c r="L112" s="169">
        <v>0</v>
      </c>
      <c r="M112" s="169">
        <v>0</v>
      </c>
      <c r="N112" s="167">
        <v>6.7194278548303793E-3</v>
      </c>
      <c r="O112" s="167">
        <v>4.8435879110022943E-2</v>
      </c>
      <c r="P112" s="168">
        <v>0.33134598482562688</v>
      </c>
      <c r="Q112" s="146"/>
    </row>
    <row r="113" spans="1:17" x14ac:dyDescent="0.25">
      <c r="A113" s="165" t="s">
        <v>85</v>
      </c>
      <c r="B113" s="166">
        <v>1.1580636590718073E-3</v>
      </c>
      <c r="C113" s="167">
        <v>2.0063471372417895E-2</v>
      </c>
      <c r="D113" s="167">
        <v>5.2084392328276989E-2</v>
      </c>
      <c r="E113" s="167">
        <v>9.397922990389404E-2</v>
      </c>
      <c r="F113" s="167">
        <v>1.5745225783089623E-2</v>
      </c>
      <c r="G113" s="167">
        <v>0.21528689049782232</v>
      </c>
      <c r="H113" s="167">
        <v>0.14467047896671187</v>
      </c>
      <c r="I113" s="167">
        <v>5.2239507700172133E-2</v>
      </c>
      <c r="J113" s="167">
        <v>2.0335385603665549E-2</v>
      </c>
      <c r="K113" s="167">
        <v>1.3274891013922037E-3</v>
      </c>
      <c r="L113" s="167">
        <v>3.3555578926972366E-4</v>
      </c>
      <c r="M113" s="167">
        <v>1.7514358431872836E-3</v>
      </c>
      <c r="N113" s="167">
        <v>4.8992106692740487E-3</v>
      </c>
      <c r="O113" s="167">
        <v>1.2714628753984008E-2</v>
      </c>
      <c r="P113" s="168">
        <v>1.0798452531171582E-2</v>
      </c>
      <c r="Q113" s="146"/>
    </row>
    <row r="114" spans="1:17" x14ac:dyDescent="0.25">
      <c r="A114" s="165" t="s">
        <v>86</v>
      </c>
      <c r="B114" s="166">
        <v>1.4785362773462155E-2</v>
      </c>
      <c r="C114" s="167">
        <v>5.9580172633317968E-2</v>
      </c>
      <c r="D114" s="167">
        <v>0.14931867588244765</v>
      </c>
      <c r="E114" s="167">
        <v>0.2272057062047895</v>
      </c>
      <c r="F114" s="167">
        <v>7.2763042631814795E-2</v>
      </c>
      <c r="G114" s="167">
        <v>0.31820759687741379</v>
      </c>
      <c r="H114" s="167">
        <v>0.28067330874982327</v>
      </c>
      <c r="I114" s="167">
        <v>0.13752857226164003</v>
      </c>
      <c r="J114" s="167">
        <v>6.7262243455105841E-2</v>
      </c>
      <c r="K114" s="167">
        <v>1.5630418361349246E-2</v>
      </c>
      <c r="L114" s="167">
        <v>7.9111784794185427E-3</v>
      </c>
      <c r="M114" s="167">
        <v>1.9025243817117291E-2</v>
      </c>
      <c r="N114" s="167">
        <v>4.7736705757143456E-2</v>
      </c>
      <c r="O114" s="167">
        <v>0.10967565340744727</v>
      </c>
      <c r="P114" s="168">
        <v>0.16065663090753896</v>
      </c>
      <c r="Q114" s="146"/>
    </row>
    <row r="115" spans="1:17" x14ac:dyDescent="0.25">
      <c r="A115" s="165" t="s">
        <v>87</v>
      </c>
      <c r="B115" s="166">
        <v>3.1084782069809601E-2</v>
      </c>
      <c r="C115" s="167">
        <v>5.0944329792815872E-2</v>
      </c>
      <c r="D115" s="167">
        <v>4.9076760795529771E-2</v>
      </c>
      <c r="E115" s="167">
        <v>2.5953390942669595E-2</v>
      </c>
      <c r="F115" s="167">
        <v>5.2633275440348891E-3</v>
      </c>
      <c r="G115" s="167">
        <v>1.6277187874218463E-2</v>
      </c>
      <c r="H115" s="167">
        <v>9.465269716732309E-3</v>
      </c>
      <c r="I115" s="167">
        <v>4.4796785368739871E-3</v>
      </c>
      <c r="J115" s="167">
        <v>2.4894874227495483E-3</v>
      </c>
      <c r="K115" s="167">
        <v>2.3005053044056201E-4</v>
      </c>
      <c r="L115" s="167">
        <v>2.6546553101585966E-2</v>
      </c>
      <c r="M115" s="167">
        <v>4.6205476500632309E-2</v>
      </c>
      <c r="N115" s="167">
        <v>5.881796417634147E-2</v>
      </c>
      <c r="O115" s="167">
        <v>5.7220309022840289E-2</v>
      </c>
      <c r="P115" s="168">
        <v>4.5552397268533613E-2</v>
      </c>
      <c r="Q115" s="146"/>
    </row>
    <row r="116" spans="1:17" x14ac:dyDescent="0.25">
      <c r="A116" s="165" t="s">
        <v>88</v>
      </c>
      <c r="B116" s="166">
        <v>0.94007596918480063</v>
      </c>
      <c r="C116" s="167">
        <v>0.84749323951153099</v>
      </c>
      <c r="D116" s="167">
        <v>0.65701260146696128</v>
      </c>
      <c r="E116" s="167">
        <v>0.23587609684938574</v>
      </c>
      <c r="F116" s="167">
        <v>2.1145796639776542E-2</v>
      </c>
      <c r="G116" s="167">
        <v>0.310735636375012</v>
      </c>
      <c r="H116" s="167">
        <v>9.175245739618007E-2</v>
      </c>
      <c r="I116" s="167">
        <v>2.4623683877202169E-2</v>
      </c>
      <c r="J116" s="167">
        <v>9.3004661630648102E-3</v>
      </c>
      <c r="K116" s="167">
        <v>6.1992407269300027E-4</v>
      </c>
      <c r="L116" s="167">
        <v>0.95194132996015457</v>
      </c>
      <c r="M116" s="167">
        <v>0.9206699075633773</v>
      </c>
      <c r="N116" s="167">
        <v>0.86067572180627294</v>
      </c>
      <c r="O116" s="167">
        <v>0.75037613840382233</v>
      </c>
      <c r="P116" s="168">
        <v>0.41908780315131888</v>
      </c>
      <c r="Q116" s="146"/>
    </row>
    <row r="117" spans="1:17" x14ac:dyDescent="0.25">
      <c r="A117" s="165" t="s">
        <v>89</v>
      </c>
      <c r="B117" s="166">
        <v>1.2638104418220714E-2</v>
      </c>
      <c r="C117" s="167">
        <v>1.7295650677493619E-2</v>
      </c>
      <c r="D117" s="167">
        <v>2.3832047514140687E-2</v>
      </c>
      <c r="E117" s="167">
        <v>2.2032259271874067E-2</v>
      </c>
      <c r="F117" s="167">
        <v>3.2333582376271987E-3</v>
      </c>
      <c r="G117" s="167">
        <v>4.7549650323188225E-2</v>
      </c>
      <c r="H117" s="167">
        <v>3.0428513813766534E-2</v>
      </c>
      <c r="I117" s="167">
        <v>1.0453688880627974E-2</v>
      </c>
      <c r="J117" s="167">
        <v>3.5996118026776786E-3</v>
      </c>
      <c r="K117" s="167">
        <v>1.2336804243428809E-3</v>
      </c>
      <c r="L117" s="167">
        <v>1.2872848902800728E-2</v>
      </c>
      <c r="M117" s="167">
        <v>1.2347936275686418E-2</v>
      </c>
      <c r="N117" s="167">
        <v>1.8925360658304191E-2</v>
      </c>
      <c r="O117" s="167">
        <v>1.7125337726904288E-2</v>
      </c>
      <c r="P117" s="168">
        <v>6.8424841963798579E-3</v>
      </c>
      <c r="Q117" s="146"/>
    </row>
    <row r="118" spans="1:17" x14ac:dyDescent="0.25">
      <c r="A118" s="165" t="s">
        <v>90</v>
      </c>
      <c r="B118" s="166">
        <v>1.3929788802293974E-3</v>
      </c>
      <c r="C118" s="167">
        <v>2.0960341939661641E-2</v>
      </c>
      <c r="D118" s="167">
        <v>5.2387543203024252E-2</v>
      </c>
      <c r="E118" s="167">
        <v>9.1129611885112274E-2</v>
      </c>
      <c r="F118" s="167">
        <v>1.0144974201821012E-2</v>
      </c>
      <c r="G118" s="167">
        <v>0.2121714887561123</v>
      </c>
      <c r="H118" s="167">
        <v>0.141259248320565</v>
      </c>
      <c r="I118" s="167">
        <v>4.3887971828614945E-2</v>
      </c>
      <c r="J118" s="167">
        <v>1.2455139999907773E-2</v>
      </c>
      <c r="K118" s="167">
        <v>7.9071284585869879E-4</v>
      </c>
      <c r="L118" s="167">
        <v>3.3555578926972366E-4</v>
      </c>
      <c r="M118" s="167">
        <v>1.7514358431872836E-3</v>
      </c>
      <c r="N118" s="167">
        <v>6.1357745267898549E-3</v>
      </c>
      <c r="O118" s="167">
        <v>1.325935740140583E-2</v>
      </c>
      <c r="P118" s="168">
        <v>1.1116328505474034E-2</v>
      </c>
      <c r="Q118" s="146"/>
    </row>
    <row r="119" spans="1:17" x14ac:dyDescent="0.25">
      <c r="A119" s="165" t="s">
        <v>91</v>
      </c>
      <c r="B119" s="166">
        <v>1.6373431389477455E-2</v>
      </c>
      <c r="C119" s="167">
        <v>6.5448142421949587E-2</v>
      </c>
      <c r="D119" s="167">
        <v>0.15185329221910124</v>
      </c>
      <c r="E119" s="167">
        <v>0.22569462065773546</v>
      </c>
      <c r="F119" s="167">
        <v>7.3332816022719849E-2</v>
      </c>
      <c r="G119" s="167">
        <v>0.3152551183931761</v>
      </c>
      <c r="H119" s="167">
        <v>0.28025337344247325</v>
      </c>
      <c r="I119" s="167">
        <v>0.13688088179228172</v>
      </c>
      <c r="J119" s="167">
        <v>6.7116677570415256E-2</v>
      </c>
      <c r="K119" s="167">
        <v>1.5630418361349246E-2</v>
      </c>
      <c r="L119" s="167">
        <v>1.092930928862503E-2</v>
      </c>
      <c r="M119" s="167">
        <v>2.1374593816744124E-2</v>
      </c>
      <c r="N119" s="167">
        <v>5.5984652455542412E-2</v>
      </c>
      <c r="O119" s="167">
        <v>0.11136049869701381</v>
      </c>
      <c r="P119" s="168">
        <v>0.16164890212155944</v>
      </c>
      <c r="Q119" s="146"/>
    </row>
    <row r="120" spans="1:17" x14ac:dyDescent="0.25">
      <c r="A120" s="165" t="s">
        <v>92</v>
      </c>
      <c r="B120" s="166">
        <v>0.96377987426800238</v>
      </c>
      <c r="C120" s="167">
        <v>0.88508340401419117</v>
      </c>
      <c r="D120" s="167">
        <v>0.69725413464889752</v>
      </c>
      <c r="E120" s="167">
        <v>0.25896635215528785</v>
      </c>
      <c r="F120" s="167">
        <v>2.5494325833990555E-2</v>
      </c>
      <c r="G120" s="167">
        <v>0.32174959722059482</v>
      </c>
      <c r="H120" s="167">
        <v>9.7724890700340405E-2</v>
      </c>
      <c r="I120" s="167">
        <v>2.7564695888419092E-2</v>
      </c>
      <c r="J120" s="167">
        <v>1.1450805585319426E-2</v>
      </c>
      <c r="K120" s="167">
        <v>8.4997460313356087E-4</v>
      </c>
      <c r="L120" s="167">
        <v>0.97052721178170831</v>
      </c>
      <c r="M120" s="167">
        <v>0.95837248884491844</v>
      </c>
      <c r="N120" s="167">
        <v>0.9037205641986078</v>
      </c>
      <c r="O120" s="167">
        <v>0.79941633266555789</v>
      </c>
      <c r="P120" s="168">
        <v>0.46008644072891952</v>
      </c>
      <c r="Q120" s="146"/>
    </row>
    <row r="121" spans="1:17" x14ac:dyDescent="0.25">
      <c r="A121" s="165" t="s">
        <v>93</v>
      </c>
      <c r="B121" s="166">
        <v>5.0336664402645233E-2</v>
      </c>
      <c r="C121" s="167">
        <v>0.18605607124977436</v>
      </c>
      <c r="D121" s="167">
        <v>0.23773345655142916</v>
      </c>
      <c r="E121" s="167">
        <v>0.20777436008865535</v>
      </c>
      <c r="F121" s="167">
        <v>9.6588113503303735E-2</v>
      </c>
      <c r="G121" s="167">
        <v>0.14854001951234644</v>
      </c>
      <c r="H121" s="167">
        <v>0.16292719795607971</v>
      </c>
      <c r="I121" s="167">
        <v>0.12802051144825891</v>
      </c>
      <c r="J121" s="167">
        <v>8.7382502697331416E-2</v>
      </c>
      <c r="K121" s="167">
        <v>4.440440271631816E-2</v>
      </c>
      <c r="L121" s="167">
        <v>2.8537146726532719E-2</v>
      </c>
      <c r="M121" s="167">
        <v>0.12785835046230715</v>
      </c>
      <c r="N121" s="167">
        <v>0.20864982148903027</v>
      </c>
      <c r="O121" s="167">
        <v>0.25802751804402396</v>
      </c>
      <c r="P121" s="168">
        <v>0.27280914972814357</v>
      </c>
      <c r="Q121" s="146"/>
    </row>
    <row r="122" spans="1:17" x14ac:dyDescent="0.25">
      <c r="A122" s="165" t="s">
        <v>94</v>
      </c>
      <c r="B122" s="166">
        <v>0.20765285277133852</v>
      </c>
      <c r="C122" s="167">
        <v>7.654102644043867E-2</v>
      </c>
      <c r="D122" s="167">
        <v>4.7455298664805419E-2</v>
      </c>
      <c r="E122" s="167">
        <v>1.3871211973114103E-2</v>
      </c>
      <c r="F122" s="167">
        <v>5.2569496440745857E-3</v>
      </c>
      <c r="G122" s="167">
        <v>2.6067246392028478E-2</v>
      </c>
      <c r="H122" s="167">
        <v>9.7493729276259828E-4</v>
      </c>
      <c r="I122" s="167">
        <v>5.8799076548090266E-4</v>
      </c>
      <c r="J122" s="167">
        <v>2.5570658815832559E-3</v>
      </c>
      <c r="K122" s="167">
        <v>8.0588034737434852E-3</v>
      </c>
      <c r="L122" s="167">
        <v>0.25118595280580053</v>
      </c>
      <c r="M122" s="167">
        <v>0.11013648413373396</v>
      </c>
      <c r="N122" s="167">
        <v>6.9344435647039626E-2</v>
      </c>
      <c r="O122" s="167">
        <v>5.5112317305356089E-2</v>
      </c>
      <c r="P122" s="168">
        <v>2.9331836850287993E-2</v>
      </c>
      <c r="Q122" s="146"/>
    </row>
    <row r="123" spans="1:17" x14ac:dyDescent="0.25">
      <c r="A123" s="165" t="s">
        <v>95</v>
      </c>
      <c r="B123" s="166">
        <v>2.0101960174664483E-2</v>
      </c>
      <c r="C123" s="167">
        <v>0.12492451205281163</v>
      </c>
      <c r="D123" s="167">
        <v>0.48604846494181198</v>
      </c>
      <c r="E123" s="167">
        <v>0.9179652594331561</v>
      </c>
      <c r="F123" s="167">
        <v>0.99088371632170102</v>
      </c>
      <c r="G123" s="167">
        <v>0.50252570390427553</v>
      </c>
      <c r="H123" s="167">
        <v>0.96992275210309831</v>
      </c>
      <c r="I123" s="167">
        <v>0.99394234869375397</v>
      </c>
      <c r="J123" s="167">
        <v>0.99484562074498628</v>
      </c>
      <c r="K123" s="169">
        <v>1</v>
      </c>
      <c r="L123" s="167">
        <v>1.4990039246216362E-2</v>
      </c>
      <c r="M123" s="167">
        <v>5.2307493875758816E-2</v>
      </c>
      <c r="N123" s="167">
        <v>0.18167670246641171</v>
      </c>
      <c r="O123" s="167">
        <v>0.47022012970944732</v>
      </c>
      <c r="P123" s="168">
        <v>0.85015764612586742</v>
      </c>
      <c r="Q123" s="146"/>
    </row>
    <row r="124" spans="1:17" x14ac:dyDescent="0.25">
      <c r="A124" s="165" t="s">
        <v>96</v>
      </c>
      <c r="B124" s="166">
        <v>0.41752375773922618</v>
      </c>
      <c r="C124" s="167">
        <v>0.63553093644226033</v>
      </c>
      <c r="D124" s="167">
        <v>0.4182411709187509</v>
      </c>
      <c r="E124" s="167">
        <v>6.7826891702551823E-2</v>
      </c>
      <c r="F124" s="167">
        <v>7.9163333001261559E-3</v>
      </c>
      <c r="G124" s="167">
        <v>0.17724906688131853</v>
      </c>
      <c r="H124" s="167">
        <v>1.4724997115860587E-2</v>
      </c>
      <c r="I124" s="167">
        <v>3.0443644998652156E-3</v>
      </c>
      <c r="J124" s="167">
        <v>4.6673932770045423E-3</v>
      </c>
      <c r="K124" s="169">
        <v>0</v>
      </c>
      <c r="L124" s="167">
        <v>0.34978584609673941</v>
      </c>
      <c r="M124" s="167">
        <v>0.63589551636605124</v>
      </c>
      <c r="N124" s="167">
        <v>0.65836841367959242</v>
      </c>
      <c r="O124" s="167">
        <v>0.47576541523087601</v>
      </c>
      <c r="P124" s="168">
        <v>0.14026474105358464</v>
      </c>
      <c r="Q124" s="146"/>
    </row>
    <row r="125" spans="1:17" x14ac:dyDescent="0.25">
      <c r="A125" s="165" t="s">
        <v>97</v>
      </c>
      <c r="B125" s="166">
        <v>0.17609408772795671</v>
      </c>
      <c r="C125" s="167">
        <v>5.0136136502390502E-2</v>
      </c>
      <c r="D125" s="167">
        <v>1.8095636298935625E-2</v>
      </c>
      <c r="E125" s="167">
        <v>3.0729940600353672E-3</v>
      </c>
      <c r="F125" s="167">
        <v>3.6032876133014751E-4</v>
      </c>
      <c r="G125" s="167">
        <v>5.7994610771016926E-2</v>
      </c>
      <c r="H125" s="167">
        <v>2.8245557847385878E-3</v>
      </c>
      <c r="I125" s="167">
        <v>9.3892883885442105E-4</v>
      </c>
      <c r="J125" s="169">
        <v>0</v>
      </c>
      <c r="K125" s="169">
        <v>0</v>
      </c>
      <c r="L125" s="167">
        <v>0.21740950888176563</v>
      </c>
      <c r="M125" s="167">
        <v>7.192081382721606E-2</v>
      </c>
      <c r="N125" s="167">
        <v>3.171757859558208E-2</v>
      </c>
      <c r="O125" s="167">
        <v>1.3500153935137879E-2</v>
      </c>
      <c r="P125" s="168">
        <v>2.4555613406930864E-3</v>
      </c>
      <c r="Q125" s="146"/>
    </row>
    <row r="126" spans="1:17" x14ac:dyDescent="0.25">
      <c r="A126" s="165" t="s">
        <v>98</v>
      </c>
      <c r="B126" s="166">
        <v>0.10848535963186168</v>
      </c>
      <c r="C126" s="167">
        <v>2.78737064287908E-2</v>
      </c>
      <c r="D126" s="167">
        <v>8.4165003262625052E-3</v>
      </c>
      <c r="E126" s="167">
        <v>5.6027744819406224E-4</v>
      </c>
      <c r="F126" s="167">
        <v>2.0274948250387407E-4</v>
      </c>
      <c r="G126" s="167">
        <v>3.1801605071810554E-2</v>
      </c>
      <c r="H126" s="169">
        <v>0</v>
      </c>
      <c r="I126" s="169">
        <v>0</v>
      </c>
      <c r="J126" s="169">
        <v>0</v>
      </c>
      <c r="K126" s="169">
        <v>0</v>
      </c>
      <c r="L126" s="167">
        <v>0.13098085106358012</v>
      </c>
      <c r="M126" s="167">
        <v>4.0029017016528758E-2</v>
      </c>
      <c r="N126" s="167">
        <v>2.1536883054845028E-2</v>
      </c>
      <c r="O126" s="167">
        <v>6.3943693979354368E-3</v>
      </c>
      <c r="P126" s="168">
        <v>1.0784863006749726E-3</v>
      </c>
      <c r="Q126" s="146"/>
    </row>
    <row r="127" spans="1:17" x14ac:dyDescent="0.25">
      <c r="A127" s="165" t="s">
        <v>99</v>
      </c>
      <c r="B127" s="166">
        <v>0.17588572801636643</v>
      </c>
      <c r="C127" s="167">
        <v>0.10281311487023619</v>
      </c>
      <c r="D127" s="167">
        <v>2.8150091366355896E-2</v>
      </c>
      <c r="E127" s="167">
        <v>2.7063543137452648E-3</v>
      </c>
      <c r="F127" s="169">
        <v>0</v>
      </c>
      <c r="G127" s="167">
        <v>7.9340069931267479E-2</v>
      </c>
      <c r="H127" s="167">
        <v>2.0953312144834715E-3</v>
      </c>
      <c r="I127" s="169">
        <v>0</v>
      </c>
      <c r="J127" s="169">
        <v>0</v>
      </c>
      <c r="K127" s="169">
        <v>0</v>
      </c>
      <c r="L127" s="167">
        <v>0.16539240589459017</v>
      </c>
      <c r="M127" s="167">
        <v>0.15574127957099604</v>
      </c>
      <c r="N127" s="167">
        <v>7.2997601994915465E-2</v>
      </c>
      <c r="O127" s="167">
        <v>2.1921903114029587E-2</v>
      </c>
      <c r="P127" s="168">
        <v>1.5247293930079804E-3</v>
      </c>
      <c r="Q127" s="146"/>
    </row>
    <row r="128" spans="1:17" x14ac:dyDescent="0.25">
      <c r="A128" s="165" t="s">
        <v>100</v>
      </c>
      <c r="B128" s="166">
        <v>1.4745997611176913E-2</v>
      </c>
      <c r="C128" s="167">
        <v>3.2924284249095971E-2</v>
      </c>
      <c r="D128" s="167">
        <v>3.2058380019399965E-2</v>
      </c>
      <c r="E128" s="167">
        <v>4.7552673077854903E-3</v>
      </c>
      <c r="F128" s="169">
        <v>0</v>
      </c>
      <c r="G128" s="167">
        <v>0.11855004601556701</v>
      </c>
      <c r="H128" s="167">
        <v>9.0632381032149378E-3</v>
      </c>
      <c r="I128" s="167">
        <v>1.1417533083740005E-3</v>
      </c>
      <c r="J128" s="169">
        <v>0</v>
      </c>
      <c r="K128" s="169">
        <v>0</v>
      </c>
      <c r="L128" s="167">
        <v>9.5659578517424283E-3</v>
      </c>
      <c r="M128" s="167">
        <v>1.5062298812930683E-2</v>
      </c>
      <c r="N128" s="167">
        <v>1.3733212920861266E-2</v>
      </c>
      <c r="O128" s="167">
        <v>7.3305508401736753E-3</v>
      </c>
      <c r="P128" s="168">
        <v>1.1976260553874722E-3</v>
      </c>
      <c r="Q128" s="146"/>
    </row>
    <row r="129" spans="1:17" x14ac:dyDescent="0.25">
      <c r="A129" s="165" t="s">
        <v>101</v>
      </c>
      <c r="B129" s="166">
        <v>0.92133315414350836</v>
      </c>
      <c r="C129" s="167">
        <v>0.86217064423662837</v>
      </c>
      <c r="D129" s="167">
        <v>0.72283246967963677</v>
      </c>
      <c r="E129" s="167">
        <v>0.37406933186806307</v>
      </c>
      <c r="F129" s="167">
        <v>0.25300202545882028</v>
      </c>
      <c r="G129" s="167">
        <v>0.29527831266985827</v>
      </c>
      <c r="H129" s="167">
        <v>0.17196061873400662</v>
      </c>
      <c r="I129" s="167">
        <v>0.13430301810652701</v>
      </c>
      <c r="J129" s="167">
        <v>0.17934625959481601</v>
      </c>
      <c r="K129" s="167">
        <v>0.30176805698656212</v>
      </c>
      <c r="L129" s="167">
        <v>0.93441943793885118</v>
      </c>
      <c r="M129" s="167">
        <v>0.92606349694554757</v>
      </c>
      <c r="N129" s="167">
        <v>0.89631634988746389</v>
      </c>
      <c r="O129" s="167">
        <v>0.82595196480753086</v>
      </c>
      <c r="P129" s="168">
        <v>0.68263352060120497</v>
      </c>
      <c r="Q129" s="146"/>
    </row>
    <row r="130" spans="1:17" x14ac:dyDescent="0.25">
      <c r="A130" s="165" t="s">
        <v>102</v>
      </c>
      <c r="B130" s="166">
        <v>2.8407338339572732E-2</v>
      </c>
      <c r="C130" s="167">
        <v>7.7491603616481539E-2</v>
      </c>
      <c r="D130" s="167">
        <v>0.2114914562403877</v>
      </c>
      <c r="E130" s="167">
        <v>0.57843822071491013</v>
      </c>
      <c r="F130" s="167">
        <v>0.72278436803330337</v>
      </c>
      <c r="G130" s="167">
        <v>0.60458358942631762</v>
      </c>
      <c r="H130" s="167">
        <v>0.79473947563543135</v>
      </c>
      <c r="I130" s="167">
        <v>0.83567425382878768</v>
      </c>
      <c r="J130" s="167">
        <v>0.79877540589393847</v>
      </c>
      <c r="K130" s="167">
        <v>0.68382674029903412</v>
      </c>
      <c r="L130" s="167">
        <v>2.2016834549286265E-2</v>
      </c>
      <c r="M130" s="167">
        <v>2.5232071240695236E-2</v>
      </c>
      <c r="N130" s="167">
        <v>4.8404322748420638E-2</v>
      </c>
      <c r="O130" s="167">
        <v>0.11087340726960192</v>
      </c>
      <c r="P130" s="168">
        <v>0.26020848093578497</v>
      </c>
      <c r="Q130" s="146"/>
    </row>
    <row r="131" spans="1:17" ht="24" x14ac:dyDescent="0.25">
      <c r="A131" s="165" t="s">
        <v>103</v>
      </c>
      <c r="B131" s="166">
        <v>4.2814047522061138E-2</v>
      </c>
      <c r="C131" s="167">
        <v>5.2074435467401238E-2</v>
      </c>
      <c r="D131" s="167">
        <v>5.7441320391090483E-2</v>
      </c>
      <c r="E131" s="167">
        <v>4.1890044163936366E-2</v>
      </c>
      <c r="F131" s="167">
        <v>1.9820964984478173E-2</v>
      </c>
      <c r="G131" s="167">
        <v>8.4071789456856658E-2</v>
      </c>
      <c r="H131" s="167">
        <v>2.8044104019738343E-2</v>
      </c>
      <c r="I131" s="167">
        <v>2.8640582959780024E-2</v>
      </c>
      <c r="J131" s="167">
        <v>1.6830252129881072E-2</v>
      </c>
      <c r="K131" s="167">
        <v>9.0320889403874074E-3</v>
      </c>
      <c r="L131" s="167">
        <v>3.6645409620159657E-2</v>
      </c>
      <c r="M131" s="167">
        <v>4.2616893086053063E-2</v>
      </c>
      <c r="N131" s="167">
        <v>4.7540491621775163E-2</v>
      </c>
      <c r="O131" s="167">
        <v>5.6235197078097064E-2</v>
      </c>
      <c r="P131" s="168">
        <v>5.1268507019337516E-2</v>
      </c>
      <c r="Q131" s="146"/>
    </row>
    <row r="132" spans="1:17" x14ac:dyDescent="0.25">
      <c r="A132" s="165" t="s">
        <v>160</v>
      </c>
      <c r="B132" s="166">
        <v>0.16759066397563868</v>
      </c>
      <c r="C132" s="167">
        <v>0.24670408236183039</v>
      </c>
      <c r="D132" s="167">
        <v>0.22029708866784745</v>
      </c>
      <c r="E132" s="167">
        <v>0.12187817585480686</v>
      </c>
      <c r="F132" s="167">
        <v>8.8373328802575576E-2</v>
      </c>
      <c r="G132" s="167">
        <v>9.7797560261657451E-2</v>
      </c>
      <c r="H132" s="167">
        <v>9.2678377199553921E-2</v>
      </c>
      <c r="I132" s="167">
        <v>0.10176747132955612</v>
      </c>
      <c r="J132" s="167">
        <v>9.3271557529090846E-2</v>
      </c>
      <c r="K132" s="167">
        <v>6.7659757291687286E-2</v>
      </c>
      <c r="L132" s="167">
        <v>0.14370910340071968</v>
      </c>
      <c r="M132" s="167">
        <v>0.23610403779867628</v>
      </c>
      <c r="N132" s="167">
        <v>0.27430536474167511</v>
      </c>
      <c r="O132" s="167">
        <v>0.24590126153070679</v>
      </c>
      <c r="P132" s="168">
        <v>0.15726517127654729</v>
      </c>
      <c r="Q132" s="146"/>
    </row>
    <row r="133" spans="1:17" x14ac:dyDescent="0.25">
      <c r="A133" s="165" t="s">
        <v>161</v>
      </c>
      <c r="B133" s="166">
        <v>9.1744226010302646E-2</v>
      </c>
      <c r="C133" s="167">
        <v>0.1133443939902182</v>
      </c>
      <c r="D133" s="167">
        <v>0.10991849113439732</v>
      </c>
      <c r="E133" s="167">
        <v>7.1682906824926396E-2</v>
      </c>
      <c r="F133" s="167">
        <v>6.772543830847548E-2</v>
      </c>
      <c r="G133" s="167">
        <v>4.436983436159081E-2</v>
      </c>
      <c r="H133" s="167">
        <v>4.640699611185603E-2</v>
      </c>
      <c r="I133" s="167">
        <v>6.1929784222742153E-2</v>
      </c>
      <c r="J133" s="167">
        <v>6.3328091763279207E-2</v>
      </c>
      <c r="K133" s="167">
        <v>6.8131477870178078E-2</v>
      </c>
      <c r="L133" s="167">
        <v>9.7487202936436854E-2</v>
      </c>
      <c r="M133" s="167">
        <v>0.10134807792587752</v>
      </c>
      <c r="N133" s="167">
        <v>0.12324110675562883</v>
      </c>
      <c r="O133" s="167">
        <v>0.12454231768753199</v>
      </c>
      <c r="P133" s="168">
        <v>0.10524756303996363</v>
      </c>
      <c r="Q133" s="146"/>
    </row>
    <row r="134" spans="1:17" x14ac:dyDescent="0.25">
      <c r="A134" s="165" t="s">
        <v>162</v>
      </c>
      <c r="B134" s="166">
        <v>5.3956618048518076E-2</v>
      </c>
      <c r="C134" s="167">
        <v>3.8992457494678098E-2</v>
      </c>
      <c r="D134" s="167">
        <v>3.712552343130137E-2</v>
      </c>
      <c r="E134" s="167">
        <v>2.5980564076279373E-2</v>
      </c>
      <c r="F134" s="167">
        <v>3.4695235899308362E-2</v>
      </c>
      <c r="G134" s="167">
        <v>2.1129307146622683E-2</v>
      </c>
      <c r="H134" s="167">
        <v>1.3221096077375474E-2</v>
      </c>
      <c r="I134" s="167">
        <v>1.7222112404455939E-2</v>
      </c>
      <c r="J134" s="167">
        <v>2.6631802939401001E-2</v>
      </c>
      <c r="K134" s="167">
        <v>5.6001210314676815E-2</v>
      </c>
      <c r="L134" s="167">
        <v>6.416044005261072E-2</v>
      </c>
      <c r="M134" s="167">
        <v>3.8312112774517827E-2</v>
      </c>
      <c r="N134" s="167">
        <v>4.3686905524388586E-2</v>
      </c>
      <c r="O134" s="167">
        <v>3.8720323309780112E-2</v>
      </c>
      <c r="P134" s="168">
        <v>4.138211345871641E-2</v>
      </c>
      <c r="Q134" s="146"/>
    </row>
    <row r="135" spans="1:17" x14ac:dyDescent="0.25">
      <c r="A135" s="165" t="s">
        <v>163</v>
      </c>
      <c r="B135" s="166">
        <v>3.1271975420162239E-2</v>
      </c>
      <c r="C135" s="167">
        <v>8.4739460641803099E-2</v>
      </c>
      <c r="D135" s="167">
        <v>0.12020557106242775</v>
      </c>
      <c r="E135" s="167">
        <v>0.10744015857817282</v>
      </c>
      <c r="F135" s="167">
        <v>7.3436964688354589E-2</v>
      </c>
      <c r="G135" s="167">
        <v>2.5589316556341651E-2</v>
      </c>
      <c r="H135" s="167">
        <v>2.8980531255444714E-2</v>
      </c>
      <c r="I135" s="167">
        <v>4.0268918630437418E-2</v>
      </c>
      <c r="J135" s="167">
        <v>6.6201447871154881E-2</v>
      </c>
      <c r="K135" s="167">
        <v>6.3541097631110405E-2</v>
      </c>
      <c r="L135" s="167">
        <v>2.7097281098200209E-2</v>
      </c>
      <c r="M135" s="167">
        <v>5.6267210547201255E-2</v>
      </c>
      <c r="N135" s="167">
        <v>0.10298703830500928</v>
      </c>
      <c r="O135" s="167">
        <v>0.14026931018390393</v>
      </c>
      <c r="P135" s="168">
        <v>0.21263525022612337</v>
      </c>
      <c r="Q135" s="146"/>
    </row>
    <row r="136" spans="1:17" x14ac:dyDescent="0.25">
      <c r="A136" s="165" t="s">
        <v>164</v>
      </c>
      <c r="B136" s="166">
        <v>4.3089812808338466E-3</v>
      </c>
      <c r="C136" s="167">
        <v>5.0680531204904278E-3</v>
      </c>
      <c r="D136" s="167">
        <v>1.0555295104231786E-2</v>
      </c>
      <c r="E136" s="167">
        <v>1.4273256026183902E-2</v>
      </c>
      <c r="F136" s="167">
        <v>1.2367803131837853E-2</v>
      </c>
      <c r="G136" s="167">
        <v>1.9889769468194943E-3</v>
      </c>
      <c r="H136" s="167">
        <v>3.9048557372448282E-3</v>
      </c>
      <c r="I136" s="167">
        <v>4.8138619331259689E-3</v>
      </c>
      <c r="J136" s="167">
        <v>7.2363968814069188E-3</v>
      </c>
      <c r="K136" s="167">
        <v>1.006511212737083E-2</v>
      </c>
      <c r="L136" s="167">
        <v>4.5330619638804517E-3</v>
      </c>
      <c r="M136" s="167">
        <v>5.1270936099218267E-3</v>
      </c>
      <c r="N136" s="167">
        <v>6.5055185813284863E-3</v>
      </c>
      <c r="O136" s="167">
        <v>1.0998005507863675E-2</v>
      </c>
      <c r="P136" s="168">
        <v>3.2540567653398966E-2</v>
      </c>
      <c r="Q136" s="146"/>
    </row>
    <row r="137" spans="1:17" x14ac:dyDescent="0.25">
      <c r="A137" s="165" t="s">
        <v>165</v>
      </c>
      <c r="B137" s="166">
        <v>9.8847358481751607E-2</v>
      </c>
      <c r="C137" s="167">
        <v>7.2768040191236422E-2</v>
      </c>
      <c r="D137" s="167">
        <v>4.0969585241109961E-2</v>
      </c>
      <c r="E137" s="167">
        <v>1.9529589282727241E-2</v>
      </c>
      <c r="F137" s="167">
        <v>1.9073849306303573E-2</v>
      </c>
      <c r="G137" s="167">
        <v>1.6828720037631927E-2</v>
      </c>
      <c r="H137" s="167">
        <v>1.6692360035723653E-2</v>
      </c>
      <c r="I137" s="167">
        <v>1.5040109157197393E-2</v>
      </c>
      <c r="J137" s="167">
        <v>2.9676481849069413E-2</v>
      </c>
      <c r="K137" s="167">
        <v>8.6882424519928014E-3</v>
      </c>
      <c r="L137" s="167">
        <v>0.11141620907613088</v>
      </c>
      <c r="M137" s="167">
        <v>7.7448812546659654E-2</v>
      </c>
      <c r="N137" s="167">
        <v>7.5596221548000761E-2</v>
      </c>
      <c r="O137" s="167">
        <v>4.7006206432753966E-2</v>
      </c>
      <c r="P137" s="168">
        <v>2.5949325305445154E-2</v>
      </c>
      <c r="Q137" s="146"/>
    </row>
    <row r="138" spans="1:17" x14ac:dyDescent="0.25">
      <c r="A138" s="165" t="s">
        <v>166</v>
      </c>
      <c r="B138" s="166">
        <v>0.15830675906199196</v>
      </c>
      <c r="C138" s="167">
        <v>0.16069758346850777</v>
      </c>
      <c r="D138" s="167">
        <v>0.16590954287392076</v>
      </c>
      <c r="E138" s="167">
        <v>0.11694759010979887</v>
      </c>
      <c r="F138" s="167">
        <v>7.5342865022352851E-2</v>
      </c>
      <c r="G138" s="167">
        <v>8.2198716006363914E-2</v>
      </c>
      <c r="H138" s="167">
        <v>9.0736875402697661E-2</v>
      </c>
      <c r="I138" s="167">
        <v>7.5770385576183097E-2</v>
      </c>
      <c r="J138" s="167">
        <v>7.3401326474002979E-2</v>
      </c>
      <c r="K138" s="167">
        <v>6.3967347897897028E-2</v>
      </c>
      <c r="L138" s="167">
        <v>0.15321088831968732</v>
      </c>
      <c r="M138" s="167">
        <v>0.16696912234132155</v>
      </c>
      <c r="N138" s="167">
        <v>0.17344574312814295</v>
      </c>
      <c r="O138" s="167">
        <v>0.17660434067817388</v>
      </c>
      <c r="P138" s="168">
        <v>0.16573869745255784</v>
      </c>
      <c r="Q138" s="146"/>
    </row>
    <row r="139" spans="1:17" x14ac:dyDescent="0.25">
      <c r="A139" s="165" t="s">
        <v>167</v>
      </c>
      <c r="B139" s="166">
        <v>7.2749291212595282E-2</v>
      </c>
      <c r="C139" s="167">
        <v>4.5973558443602083E-2</v>
      </c>
      <c r="D139" s="167">
        <v>4.8495591591634697E-2</v>
      </c>
      <c r="E139" s="167">
        <v>3.6724132833897222E-2</v>
      </c>
      <c r="F139" s="167">
        <v>4.0051682787885262E-2</v>
      </c>
      <c r="G139" s="167">
        <v>3.5950611075603288E-2</v>
      </c>
      <c r="H139" s="167">
        <v>3.281673310736867E-2</v>
      </c>
      <c r="I139" s="167">
        <v>3.5079657582071898E-2</v>
      </c>
      <c r="J139" s="167">
        <v>3.8796077152235015E-2</v>
      </c>
      <c r="K139" s="167">
        <v>3.8740238716241888E-2</v>
      </c>
      <c r="L139" s="167">
        <v>8.285815417894489E-2</v>
      </c>
      <c r="M139" s="167">
        <v>5.0091920165439278E-2</v>
      </c>
      <c r="N139" s="167">
        <v>4.4915652632097049E-2</v>
      </c>
      <c r="O139" s="167">
        <v>5.6443236518738837E-2</v>
      </c>
      <c r="P139" s="168">
        <v>4.3737234447791748E-2</v>
      </c>
      <c r="Q139" s="146"/>
    </row>
    <row r="140" spans="1:17" x14ac:dyDescent="0.25">
      <c r="A140" s="165" t="s">
        <v>168</v>
      </c>
      <c r="B140" s="166">
        <v>0.12801313829068284</v>
      </c>
      <c r="C140" s="167">
        <v>3.9322370835009932E-2</v>
      </c>
      <c r="D140" s="167">
        <v>3.7526089701274294E-2</v>
      </c>
      <c r="E140" s="167">
        <v>2.8519950998499469E-2</v>
      </c>
      <c r="F140" s="167">
        <v>4.2429304338670974E-2</v>
      </c>
      <c r="G140" s="167">
        <v>3.7578627706623763E-2</v>
      </c>
      <c r="H140" s="167">
        <v>2.6561859819351448E-2</v>
      </c>
      <c r="I140" s="167">
        <v>2.8907751250895904E-2</v>
      </c>
      <c r="J140" s="167">
        <v>4.592673161103332E-2</v>
      </c>
      <c r="K140" s="167">
        <v>4.9268304119097932E-2</v>
      </c>
      <c r="L140" s="167">
        <v>0.16895442983491274</v>
      </c>
      <c r="M140" s="167">
        <v>4.1524877576857244E-2</v>
      </c>
      <c r="N140" s="167">
        <v>4.1388852179944667E-2</v>
      </c>
      <c r="O140" s="167">
        <v>3.7277990985644396E-2</v>
      </c>
      <c r="P140" s="168">
        <v>3.2968627881827577E-2</v>
      </c>
      <c r="Q140" s="146"/>
    </row>
    <row r="141" spans="1:17" x14ac:dyDescent="0.25">
      <c r="A141" s="165" t="s">
        <v>169</v>
      </c>
      <c r="B141" s="166">
        <v>8.9447924342358834E-2</v>
      </c>
      <c r="C141" s="167">
        <v>9.8512784478636373E-2</v>
      </c>
      <c r="D141" s="167">
        <v>0.10311992098172675</v>
      </c>
      <c r="E141" s="167">
        <v>5.8927421893211825E-2</v>
      </c>
      <c r="F141" s="167">
        <v>4.0001784645791766E-2</v>
      </c>
      <c r="G141" s="167">
        <v>5.7027901010308336E-2</v>
      </c>
      <c r="H141" s="167">
        <v>3.8493327580392672E-2</v>
      </c>
      <c r="I141" s="167">
        <v>2.8800488827111229E-2</v>
      </c>
      <c r="J141" s="167">
        <v>3.5823574533236847E-2</v>
      </c>
      <c r="K141" s="167">
        <v>3.7789778093997473E-2</v>
      </c>
      <c r="L141" s="167">
        <v>0.10124296421497253</v>
      </c>
      <c r="M141" s="167">
        <v>7.6012088177320317E-2</v>
      </c>
      <c r="N141" s="167">
        <v>0.11114078837478988</v>
      </c>
      <c r="O141" s="167">
        <v>0.10746386294417178</v>
      </c>
      <c r="P141" s="168">
        <v>9.9193221640351367E-2</v>
      </c>
      <c r="Q141" s="146"/>
    </row>
    <row r="142" spans="1:17" x14ac:dyDescent="0.25">
      <c r="A142" s="165" t="s">
        <v>170</v>
      </c>
      <c r="B142" s="166">
        <v>4.8737185708564154E-2</v>
      </c>
      <c r="C142" s="167">
        <v>2.6050204217884117E-2</v>
      </c>
      <c r="D142" s="167">
        <v>3.44084124989609E-2</v>
      </c>
      <c r="E142" s="167">
        <v>2.8772602144768518E-2</v>
      </c>
      <c r="F142" s="167">
        <v>2.4189581463695254E-2</v>
      </c>
      <c r="G142" s="167">
        <v>1.6435474098408214E-2</v>
      </c>
      <c r="H142" s="167">
        <v>1.9750790648278265E-2</v>
      </c>
      <c r="I142" s="167">
        <v>1.815534554792101E-2</v>
      </c>
      <c r="J142" s="167">
        <v>2.7204818453238227E-2</v>
      </c>
      <c r="K142" s="167">
        <v>1.7686326959626148E-2</v>
      </c>
      <c r="L142" s="167">
        <v>6.0704287880817387E-2</v>
      </c>
      <c r="M142" s="167">
        <v>2.4682345476979631E-2</v>
      </c>
      <c r="N142" s="167">
        <v>2.9519037554022E-2</v>
      </c>
      <c r="O142" s="167">
        <v>3.9680107400033526E-2</v>
      </c>
      <c r="P142" s="168">
        <v>4.3098031553518573E-2</v>
      </c>
      <c r="Q142" s="146"/>
    </row>
    <row r="143" spans="1:17" x14ac:dyDescent="0.25">
      <c r="A143" s="165" t="s">
        <v>171</v>
      </c>
      <c r="B143" s="166">
        <v>6.0666895560797171E-2</v>
      </c>
      <c r="C143" s="167">
        <v>2.536956919685043E-2</v>
      </c>
      <c r="D143" s="167">
        <v>2.6012346131787489E-2</v>
      </c>
      <c r="E143" s="167">
        <v>2.0858891348666846E-2</v>
      </c>
      <c r="F143" s="167">
        <v>2.2007058128008999E-2</v>
      </c>
      <c r="G143" s="167">
        <v>1.8291863095693254E-2</v>
      </c>
      <c r="H143" s="167">
        <v>9.8718031950403989E-3</v>
      </c>
      <c r="I143" s="167">
        <v>1.4269593094698906E-2</v>
      </c>
      <c r="J143" s="167">
        <v>1.2939651507250826E-2</v>
      </c>
      <c r="K143" s="167">
        <v>3.1445001562687355E-2</v>
      </c>
      <c r="L143" s="167">
        <v>7.8692244538533129E-2</v>
      </c>
      <c r="M143" s="167">
        <v>2.671986626614305E-2</v>
      </c>
      <c r="N143" s="167">
        <v>2.5999033697251071E-2</v>
      </c>
      <c r="O143" s="167">
        <v>2.6514258714980195E-2</v>
      </c>
      <c r="P143" s="168">
        <v>3.6000022625062876E-2</v>
      </c>
      <c r="Q143" s="146"/>
    </row>
    <row r="144" spans="1:17" x14ac:dyDescent="0.25">
      <c r="A144" s="165" t="s">
        <v>172</v>
      </c>
      <c r="B144" s="166">
        <v>0.40430988473305901</v>
      </c>
      <c r="C144" s="167">
        <v>0.49030200710454841</v>
      </c>
      <c r="D144" s="167">
        <v>0.39474899874593228</v>
      </c>
      <c r="E144" s="167">
        <v>0.2152761580272807</v>
      </c>
      <c r="F144" s="167">
        <v>0.11824400385565706</v>
      </c>
      <c r="G144" s="167">
        <v>0.20987157168793943</v>
      </c>
      <c r="H144" s="167">
        <v>0.17026738652086992</v>
      </c>
      <c r="I144" s="167">
        <v>0.12865940764142186</v>
      </c>
      <c r="J144" s="167">
        <v>0.11942645194332614</v>
      </c>
      <c r="K144" s="167">
        <v>9.5119183139168867E-2</v>
      </c>
      <c r="L144" s="167">
        <v>0.37291080489604839</v>
      </c>
      <c r="M144" s="167">
        <v>0.50066747551033286</v>
      </c>
      <c r="N144" s="167">
        <v>0.50884749269298302</v>
      </c>
      <c r="O144" s="167">
        <v>0.43936488210744623</v>
      </c>
      <c r="P144" s="168">
        <v>0.28126328809899498</v>
      </c>
      <c r="Q144" s="146"/>
    </row>
    <row r="145" spans="1:17" x14ac:dyDescent="0.25">
      <c r="A145" s="165" t="s">
        <v>173</v>
      </c>
      <c r="B145" s="166">
        <v>9.4825932051122441E-2</v>
      </c>
      <c r="C145" s="167">
        <v>0.16175650285845616</v>
      </c>
      <c r="D145" s="167">
        <v>0.21095511404362563</v>
      </c>
      <c r="E145" s="167">
        <v>0.19237052897284843</v>
      </c>
      <c r="F145" s="167">
        <v>0.17469138827380146</v>
      </c>
      <c r="G145" s="167">
        <v>9.6924878516953611E-2</v>
      </c>
      <c r="H145" s="167">
        <v>0.11354388598492665</v>
      </c>
      <c r="I145" s="167">
        <v>0.13139394949365668</v>
      </c>
      <c r="J145" s="167">
        <v>0.1639400619600325</v>
      </c>
      <c r="K145" s="167">
        <v>0.16917528886693362</v>
      </c>
      <c r="L145" s="167">
        <v>8.2879516248378915E-2</v>
      </c>
      <c r="M145" s="167">
        <v>0.1324549362227975</v>
      </c>
      <c r="N145" s="167">
        <v>0.19387844227006151</v>
      </c>
      <c r="O145" s="167">
        <v>0.23308957733890903</v>
      </c>
      <c r="P145" s="168">
        <v>0.30151750020175688</v>
      </c>
      <c r="Q145" s="146"/>
    </row>
    <row r="146" spans="1:17" x14ac:dyDescent="0.25">
      <c r="A146" s="165" t="s">
        <v>174</v>
      </c>
      <c r="B146" s="166">
        <v>4.3812111056233186E-3</v>
      </c>
      <c r="C146" s="167">
        <v>9.8210556344789385E-3</v>
      </c>
      <c r="D146" s="167">
        <v>2.5953608137164842E-2</v>
      </c>
      <c r="E146" s="167">
        <v>4.1887370475771353E-2</v>
      </c>
      <c r="F146" s="167">
        <v>8.0729682358274407E-2</v>
      </c>
      <c r="G146" s="167">
        <v>1.4170485038412469E-2</v>
      </c>
      <c r="H146" s="167">
        <v>2.4965872716146271E-2</v>
      </c>
      <c r="I146" s="167">
        <v>3.802428375343786E-2</v>
      </c>
      <c r="J146" s="167">
        <v>6.6464479316513184E-2</v>
      </c>
      <c r="K146" s="167">
        <v>8.9292776714365113E-2</v>
      </c>
      <c r="L146" s="167">
        <v>4.5711252120904785E-3</v>
      </c>
      <c r="M146" s="167">
        <v>8.0839923840558322E-3</v>
      </c>
      <c r="N146" s="167">
        <v>1.0380143070236403E-2</v>
      </c>
      <c r="O146" s="167">
        <v>2.7841645760187921E-2</v>
      </c>
      <c r="P146" s="168">
        <v>8.5341836753953196E-2</v>
      </c>
      <c r="Q146" s="146"/>
    </row>
    <row r="147" spans="1:17" x14ac:dyDescent="0.25">
      <c r="A147" s="165" t="s">
        <v>175</v>
      </c>
      <c r="B147" s="166">
        <v>1.4362355208607057E-2</v>
      </c>
      <c r="C147" s="167">
        <v>2.4785865291349126E-2</v>
      </c>
      <c r="D147" s="167">
        <v>2.9512311500744553E-2</v>
      </c>
      <c r="E147" s="167">
        <v>1.9734026791629344E-2</v>
      </c>
      <c r="F147" s="167">
        <v>7.8753225713711281E-3</v>
      </c>
      <c r="G147" s="167">
        <v>1.5327958192556635E-2</v>
      </c>
      <c r="H147" s="167">
        <v>8.6292083034295638E-3</v>
      </c>
      <c r="I147" s="167">
        <v>1.1256770519922882E-2</v>
      </c>
      <c r="J147" s="167">
        <v>8.0412436020112325E-3</v>
      </c>
      <c r="K147" s="167">
        <v>4.697476680308444E-3</v>
      </c>
      <c r="L147" s="167">
        <v>1.1163823495963341E-2</v>
      </c>
      <c r="M147" s="167">
        <v>2.7416384529265616E-2</v>
      </c>
      <c r="N147" s="167">
        <v>2.4471016444898592E-2</v>
      </c>
      <c r="O147" s="167">
        <v>3.058181189960044E-2</v>
      </c>
      <c r="P147" s="168">
        <v>2.9755546894782058E-2</v>
      </c>
      <c r="Q147" s="146"/>
    </row>
    <row r="148" spans="1:17" x14ac:dyDescent="0.25">
      <c r="A148" s="165" t="s">
        <v>104</v>
      </c>
      <c r="B148" s="166">
        <v>2.8224340344959575E-2</v>
      </c>
      <c r="C148" s="167">
        <v>0.14108385781221514</v>
      </c>
      <c r="D148" s="167">
        <v>0.5116612340300124</v>
      </c>
      <c r="E148" s="167">
        <v>0.93016235866882624</v>
      </c>
      <c r="F148" s="167">
        <v>0.99364431909160644</v>
      </c>
      <c r="G148" s="167">
        <v>0.53230921875659243</v>
      </c>
      <c r="H148" s="167">
        <v>0.97968251915608695</v>
      </c>
      <c r="I148" s="167">
        <v>0.99673984978031105</v>
      </c>
      <c r="J148" s="167">
        <v>0.99873058273544812</v>
      </c>
      <c r="K148" s="169">
        <v>1</v>
      </c>
      <c r="L148" s="167">
        <v>2.0310619992488781E-2</v>
      </c>
      <c r="M148" s="167">
        <v>6.4555621864642102E-2</v>
      </c>
      <c r="N148" s="167">
        <v>0.2012400940321836</v>
      </c>
      <c r="O148" s="167">
        <v>0.4919358086912709</v>
      </c>
      <c r="P148" s="168">
        <v>0.86478899302217493</v>
      </c>
      <c r="Q148" s="146"/>
    </row>
    <row r="149" spans="1:17" x14ac:dyDescent="0.25">
      <c r="A149" s="165" t="s">
        <v>105</v>
      </c>
      <c r="B149" s="166">
        <v>0.29832954960667762</v>
      </c>
      <c r="C149" s="167">
        <v>0.60375304540458663</v>
      </c>
      <c r="D149" s="167">
        <v>0.69416212670447297</v>
      </c>
      <c r="E149" s="167">
        <v>0.73571406004493189</v>
      </c>
      <c r="F149" s="167">
        <v>0.8452841856438702</v>
      </c>
      <c r="G149" s="167">
        <v>0.43547432311925277</v>
      </c>
      <c r="H149" s="167">
        <v>0.65922654224960509</v>
      </c>
      <c r="I149" s="167">
        <v>0.77174132074289004</v>
      </c>
      <c r="J149" s="167">
        <v>0.8502729274809222</v>
      </c>
      <c r="K149" s="167">
        <v>0.85407814403726001</v>
      </c>
      <c r="L149" s="167">
        <v>0.24188967801092034</v>
      </c>
      <c r="M149" s="167">
        <v>0.51630444015219057</v>
      </c>
      <c r="N149" s="167">
        <v>0.67274994574696001</v>
      </c>
      <c r="O149" s="167">
        <v>0.74270544473363564</v>
      </c>
      <c r="P149" s="168">
        <v>0.85134759690698891</v>
      </c>
      <c r="Q149" s="146"/>
    </row>
    <row r="150" spans="1:17" x14ac:dyDescent="0.25">
      <c r="A150" s="165" t="s">
        <v>106</v>
      </c>
      <c r="B150" s="166">
        <v>1.8944707935277059E-2</v>
      </c>
      <c r="C150" s="167">
        <v>0.17392746347739743</v>
      </c>
      <c r="D150" s="167">
        <v>0.50605131210428644</v>
      </c>
      <c r="E150" s="167">
        <v>0.6787150195404702</v>
      </c>
      <c r="F150" s="167">
        <v>0.90619834830561508</v>
      </c>
      <c r="G150" s="167">
        <v>0.1880862745904251</v>
      </c>
      <c r="H150" s="167">
        <v>0.56011460339172103</v>
      </c>
      <c r="I150" s="167">
        <v>0.78814768903552579</v>
      </c>
      <c r="J150" s="167">
        <v>0.88866482427982607</v>
      </c>
      <c r="K150" s="167">
        <v>0.9893123487749127</v>
      </c>
      <c r="L150" s="167">
        <v>8.5939812495425018E-3</v>
      </c>
      <c r="M150" s="167">
        <v>7.3013424716963912E-2</v>
      </c>
      <c r="N150" s="167">
        <v>0.25459629429822239</v>
      </c>
      <c r="O150" s="167">
        <v>0.58227257017866041</v>
      </c>
      <c r="P150" s="168">
        <v>0.85184074696690759</v>
      </c>
      <c r="Q150" s="146"/>
    </row>
    <row r="151" spans="1:17" x14ac:dyDescent="0.25">
      <c r="A151" s="165" t="s">
        <v>107</v>
      </c>
      <c r="B151" s="166">
        <v>8.8481571455148369E-3</v>
      </c>
      <c r="C151" s="167">
        <v>1.4595126764722905E-2</v>
      </c>
      <c r="D151" s="167">
        <v>1.8144870405814872E-2</v>
      </c>
      <c r="E151" s="167">
        <v>1.7164603065159548E-2</v>
      </c>
      <c r="F151" s="167">
        <v>3.7459737247857762E-2</v>
      </c>
      <c r="G151" s="167">
        <v>7.1158930655399275E-3</v>
      </c>
      <c r="H151" s="167">
        <v>1.3975605395975586E-2</v>
      </c>
      <c r="I151" s="167">
        <v>9.1300925095217575E-3</v>
      </c>
      <c r="J151" s="167">
        <v>2.4566400212626509E-2</v>
      </c>
      <c r="K151" s="167">
        <v>7.4653345527512502E-2</v>
      </c>
      <c r="L151" s="167">
        <v>7.4695747854403886E-3</v>
      </c>
      <c r="M151" s="167">
        <v>1.2448623625748252E-2</v>
      </c>
      <c r="N151" s="167">
        <v>1.6657569066495865E-2</v>
      </c>
      <c r="O151" s="167">
        <v>2.1007418695386436E-2</v>
      </c>
      <c r="P151" s="168">
        <v>2.8060687135084774E-2</v>
      </c>
      <c r="Q151" s="146"/>
    </row>
    <row r="152" spans="1:17" x14ac:dyDescent="0.25">
      <c r="A152" s="165" t="s">
        <v>108</v>
      </c>
      <c r="B152" s="166">
        <v>1.8882908518374839E-3</v>
      </c>
      <c r="C152" s="167">
        <v>4.9068613221522166E-3</v>
      </c>
      <c r="D152" s="167">
        <v>1.3161730449916179E-2</v>
      </c>
      <c r="E152" s="167">
        <v>7.083196326812051E-2</v>
      </c>
      <c r="F152" s="167">
        <v>0.37952854932712288</v>
      </c>
      <c r="G152" s="167">
        <v>1.0605453171580627E-2</v>
      </c>
      <c r="H152" s="167">
        <v>4.8552874459811816E-2</v>
      </c>
      <c r="I152" s="167">
        <v>0.10562187073328992</v>
      </c>
      <c r="J152" s="167">
        <v>0.30335483275067088</v>
      </c>
      <c r="K152" s="167">
        <v>0.6573199798677607</v>
      </c>
      <c r="L152" s="167">
        <v>2.2948071903681213E-3</v>
      </c>
      <c r="M152" s="167">
        <v>2.2052556641214472E-3</v>
      </c>
      <c r="N152" s="167">
        <v>5.9667903496877272E-3</v>
      </c>
      <c r="O152" s="167">
        <v>1.3771706271084896E-2</v>
      </c>
      <c r="P152" s="168">
        <v>0.15501009311113759</v>
      </c>
      <c r="Q152" s="146"/>
    </row>
    <row r="153" spans="1:17" x14ac:dyDescent="0.25">
      <c r="A153" s="165" t="s">
        <v>109</v>
      </c>
      <c r="B153" s="166">
        <v>1.0141790123726544E-3</v>
      </c>
      <c r="C153" s="167">
        <v>2.8703918757387935E-3</v>
      </c>
      <c r="D153" s="167">
        <v>8.5568813618302625E-3</v>
      </c>
      <c r="E153" s="167">
        <v>3.9279058066626134E-2</v>
      </c>
      <c r="F153" s="167">
        <v>0.42681665392213258</v>
      </c>
      <c r="G153" s="167">
        <v>7.8713541825833084E-3</v>
      </c>
      <c r="H153" s="167">
        <v>2.4511580350335835E-2</v>
      </c>
      <c r="I153" s="167">
        <v>7.2222324981092254E-2</v>
      </c>
      <c r="J153" s="167">
        <v>0.27214609621743174</v>
      </c>
      <c r="K153" s="167">
        <v>0.86010633821069626</v>
      </c>
      <c r="L153" s="167">
        <v>1.2614259982290626E-3</v>
      </c>
      <c r="M153" s="167">
        <v>1.1810987063153235E-3</v>
      </c>
      <c r="N153" s="167">
        <v>3.4957646389981328E-3</v>
      </c>
      <c r="O153" s="167">
        <v>8.3763690361694301E-3</v>
      </c>
      <c r="P153" s="168">
        <v>0.13635375003132688</v>
      </c>
      <c r="Q153" s="146"/>
    </row>
    <row r="154" spans="1:17" x14ac:dyDescent="0.25">
      <c r="A154" s="165" t="s">
        <v>110</v>
      </c>
      <c r="B154" s="166">
        <v>0.34047878858299518</v>
      </c>
      <c r="C154" s="167">
        <v>0.60229335818484431</v>
      </c>
      <c r="D154" s="167">
        <v>0.47514545710494316</v>
      </c>
      <c r="E154" s="167">
        <v>0.16559896633963753</v>
      </c>
      <c r="F154" s="167">
        <v>0.11824413338190178</v>
      </c>
      <c r="G154" s="167">
        <v>0.18791361498442549</v>
      </c>
      <c r="H154" s="167">
        <v>6.3072340188016288E-2</v>
      </c>
      <c r="I154" s="167">
        <v>5.9888805288297313E-2</v>
      </c>
      <c r="J154" s="167">
        <v>9.4029987124769829E-2</v>
      </c>
      <c r="K154" s="167">
        <v>0.1326381101351321</v>
      </c>
      <c r="L154" s="167">
        <v>0.26999972210792328</v>
      </c>
      <c r="M154" s="167">
        <v>0.56490758334980173</v>
      </c>
      <c r="N154" s="167">
        <v>0.64745286430143456</v>
      </c>
      <c r="O154" s="167">
        <v>0.54095754339353797</v>
      </c>
      <c r="P154" s="168">
        <v>0.31762273606899599</v>
      </c>
      <c r="Q154" s="146"/>
    </row>
    <row r="155" spans="1:17" x14ac:dyDescent="0.25">
      <c r="A155" s="165" t="s">
        <v>111</v>
      </c>
      <c r="B155" s="166">
        <v>0.59320666291273572</v>
      </c>
      <c r="C155" s="167">
        <v>0.91013245771624784</v>
      </c>
      <c r="D155" s="167">
        <v>0.89348036926646723</v>
      </c>
      <c r="E155" s="167">
        <v>0.89311735737854714</v>
      </c>
      <c r="F155" s="167">
        <v>0.95491268655069594</v>
      </c>
      <c r="G155" s="167">
        <v>0.6069329029805457</v>
      </c>
      <c r="H155" s="167">
        <v>0.83985094848679487</v>
      </c>
      <c r="I155" s="167">
        <v>0.92054426018438107</v>
      </c>
      <c r="J155" s="167">
        <v>0.95343592788103693</v>
      </c>
      <c r="K155" s="167">
        <v>0.97657913857435774</v>
      </c>
      <c r="L155" s="167">
        <v>0.47171573804457662</v>
      </c>
      <c r="M155" s="167">
        <v>0.91350185789619598</v>
      </c>
      <c r="N155" s="167">
        <v>0.94444718661913518</v>
      </c>
      <c r="O155" s="167">
        <v>0.95126558569126807</v>
      </c>
      <c r="P155" s="168">
        <v>0.98039834438470863</v>
      </c>
      <c r="Q155" s="146"/>
    </row>
    <row r="156" spans="1:17" x14ac:dyDescent="0.25">
      <c r="A156" s="165" t="s">
        <v>112</v>
      </c>
      <c r="B156" s="166">
        <v>0.71047151071300552</v>
      </c>
      <c r="C156" s="167">
        <v>0.91705938657746833</v>
      </c>
      <c r="D156" s="167">
        <v>0.89083088667506061</v>
      </c>
      <c r="E156" s="167">
        <v>0.85783079870651635</v>
      </c>
      <c r="F156" s="167">
        <v>0.91587101680923211</v>
      </c>
      <c r="G156" s="167">
        <v>0.65220845667990024</v>
      </c>
      <c r="H156" s="167">
        <v>0.7988321552664629</v>
      </c>
      <c r="I156" s="167">
        <v>0.835373042287053</v>
      </c>
      <c r="J156" s="167">
        <v>0.90973868695132543</v>
      </c>
      <c r="K156" s="167">
        <v>0.97437469465405258</v>
      </c>
      <c r="L156" s="167">
        <v>0.62955894778326893</v>
      </c>
      <c r="M156" s="167">
        <v>0.9273532482473188</v>
      </c>
      <c r="N156" s="167">
        <v>0.94388232633372982</v>
      </c>
      <c r="O156" s="167">
        <v>0.93631757089538059</v>
      </c>
      <c r="P156" s="168">
        <v>0.96064359469031824</v>
      </c>
      <c r="Q156" s="146"/>
    </row>
    <row r="157" spans="1:17" x14ac:dyDescent="0.25">
      <c r="A157" s="165" t="s">
        <v>113</v>
      </c>
      <c r="B157" s="166">
        <v>0.1364012636203619</v>
      </c>
      <c r="C157" s="167">
        <v>0.53193657445545284</v>
      </c>
      <c r="D157" s="167">
        <v>0.6703873018904638</v>
      </c>
      <c r="E157" s="167">
        <v>0.71343634507478015</v>
      </c>
      <c r="F157" s="167">
        <v>0.91336861746403064</v>
      </c>
      <c r="G157" s="167">
        <v>0.31498801789855269</v>
      </c>
      <c r="H157" s="167">
        <v>0.61106877157667316</v>
      </c>
      <c r="I157" s="167">
        <v>0.79393460893796797</v>
      </c>
      <c r="J157" s="167">
        <v>0.90335555681361801</v>
      </c>
      <c r="K157" s="167">
        <v>0.99590897827121849</v>
      </c>
      <c r="L157" s="167">
        <v>7.1203716181012025E-2</v>
      </c>
      <c r="M157" s="167">
        <v>0.38250140015425615</v>
      </c>
      <c r="N157" s="167">
        <v>0.62194202862386205</v>
      </c>
      <c r="O157" s="167">
        <v>0.74685103007077946</v>
      </c>
      <c r="P157" s="168">
        <v>0.87397027484678858</v>
      </c>
      <c r="Q157" s="146"/>
    </row>
    <row r="158" spans="1:17" x14ac:dyDescent="0.25">
      <c r="A158" s="165" t="s">
        <v>114</v>
      </c>
      <c r="B158" s="166">
        <v>0.78624399689234337</v>
      </c>
      <c r="C158" s="167">
        <v>0.947182251155258</v>
      </c>
      <c r="D158" s="167">
        <v>0.93488557015047202</v>
      </c>
      <c r="E158" s="167">
        <v>0.9574491111981781</v>
      </c>
      <c r="F158" s="167">
        <v>0.99397382314184113</v>
      </c>
      <c r="G158" s="167">
        <v>0.74712569268510487</v>
      </c>
      <c r="H158" s="167">
        <v>0.93983302135630908</v>
      </c>
      <c r="I158" s="167">
        <v>0.98799104666232385</v>
      </c>
      <c r="J158" s="167">
        <v>0.99324083962435628</v>
      </c>
      <c r="K158" s="169">
        <v>1</v>
      </c>
      <c r="L158" s="167">
        <v>0.72279136022256318</v>
      </c>
      <c r="M158" s="167">
        <v>0.9586818593149744</v>
      </c>
      <c r="N158" s="167">
        <v>0.97328306909238793</v>
      </c>
      <c r="O158" s="167">
        <v>0.9756418727051176</v>
      </c>
      <c r="P158" s="168">
        <v>0.99117398383041766</v>
      </c>
      <c r="Q158" s="146"/>
    </row>
    <row r="159" spans="1:17" x14ac:dyDescent="0.25">
      <c r="A159" s="165" t="s">
        <v>115</v>
      </c>
      <c r="B159" s="166">
        <v>7.7873955860350369E-2</v>
      </c>
      <c r="C159" s="167">
        <v>0.37077857833515154</v>
      </c>
      <c r="D159" s="167">
        <v>0.56706155809235892</v>
      </c>
      <c r="E159" s="167">
        <v>0.49987430149067363</v>
      </c>
      <c r="F159" s="167">
        <v>0.71560661078289478</v>
      </c>
      <c r="G159" s="167">
        <v>0.18828131324597208</v>
      </c>
      <c r="H159" s="167">
        <v>0.32921039358530613</v>
      </c>
      <c r="I159" s="167">
        <v>0.50953167506797459</v>
      </c>
      <c r="J159" s="167">
        <v>0.68573369058290712</v>
      </c>
      <c r="K159" s="167">
        <v>0.85555622713952806</v>
      </c>
      <c r="L159" s="167">
        <v>3.9752925753796062E-2</v>
      </c>
      <c r="M159" s="167">
        <v>0.22854817268352962</v>
      </c>
      <c r="N159" s="167">
        <v>0.48009026898820906</v>
      </c>
      <c r="O159" s="167">
        <v>0.64805777835606682</v>
      </c>
      <c r="P159" s="168">
        <v>0.74544981558915935</v>
      </c>
      <c r="Q159" s="146"/>
    </row>
    <row r="160" spans="1:17" x14ac:dyDescent="0.25">
      <c r="A160" s="165" t="s">
        <v>116</v>
      </c>
      <c r="B160" s="166">
        <v>5.9230164494916658E-3</v>
      </c>
      <c r="C160" s="167">
        <v>3.0205609073259369E-2</v>
      </c>
      <c r="D160" s="167">
        <v>8.8704939230817861E-2</v>
      </c>
      <c r="E160" s="167">
        <v>0.14711467500736439</v>
      </c>
      <c r="F160" s="167">
        <v>0.41954999995191083</v>
      </c>
      <c r="G160" s="167">
        <v>2.4484451157326104E-2</v>
      </c>
      <c r="H160" s="167">
        <v>6.5011725529959291E-2</v>
      </c>
      <c r="I160" s="167">
        <v>0.14733140512984827</v>
      </c>
      <c r="J160" s="167">
        <v>0.3385300558151827</v>
      </c>
      <c r="K160" s="167">
        <v>0.69843024736183834</v>
      </c>
      <c r="L160" s="167">
        <v>4.3316393717635453E-3</v>
      </c>
      <c r="M160" s="167">
        <v>1.3108750930003729E-2</v>
      </c>
      <c r="N160" s="167">
        <v>4.411320920628814E-2</v>
      </c>
      <c r="O160" s="167">
        <v>0.10158275927294759</v>
      </c>
      <c r="P160" s="168">
        <v>0.28881511729533033</v>
      </c>
      <c r="Q160" s="146"/>
    </row>
    <row r="161" spans="1:17" x14ac:dyDescent="0.25">
      <c r="A161" s="165" t="s">
        <v>117</v>
      </c>
      <c r="B161" s="166">
        <v>1.3477817291820675E-3</v>
      </c>
      <c r="C161" s="167">
        <v>3.3295425289741835E-3</v>
      </c>
      <c r="D161" s="167">
        <v>5.5476413297891585E-3</v>
      </c>
      <c r="E161" s="167">
        <v>1.3428341814229855E-2</v>
      </c>
      <c r="F161" s="167">
        <v>0.28672628998801791</v>
      </c>
      <c r="G161" s="167">
        <v>1.9430597586147871E-3</v>
      </c>
      <c r="H161" s="167">
        <v>5.9286822034279865E-3</v>
      </c>
      <c r="I161" s="167">
        <v>1.4280593521991973E-2</v>
      </c>
      <c r="J161" s="167">
        <v>0.11753472024378485</v>
      </c>
      <c r="K161" s="167">
        <v>0.70211532565731039</v>
      </c>
      <c r="L161" s="167">
        <v>1.2907466868713258E-3</v>
      </c>
      <c r="M161" s="167">
        <v>1.5761437080072144E-3</v>
      </c>
      <c r="N161" s="167">
        <v>4.8297183827928723E-3</v>
      </c>
      <c r="O161" s="167">
        <v>6.3240213805384115E-3</v>
      </c>
      <c r="P161" s="168">
        <v>7.717153885442235E-2</v>
      </c>
      <c r="Q161" s="146"/>
    </row>
    <row r="162" spans="1:17" x14ac:dyDescent="0.25">
      <c r="A162" s="165" t="s">
        <v>118</v>
      </c>
      <c r="B162" s="166">
        <v>3.4553239859315688E-3</v>
      </c>
      <c r="C162" s="167">
        <v>8.0201581956502125E-3</v>
      </c>
      <c r="D162" s="167">
        <v>5.1109205481211693E-2</v>
      </c>
      <c r="E162" s="167">
        <v>0.1692666954491964</v>
      </c>
      <c r="F162" s="167">
        <v>0.45123539105201593</v>
      </c>
      <c r="G162" s="167">
        <v>1.9387451720782781E-2</v>
      </c>
      <c r="H162" s="167">
        <v>8.8546417024076909E-2</v>
      </c>
      <c r="I162" s="167">
        <v>0.18675154083168868</v>
      </c>
      <c r="J162" s="167">
        <v>0.41140783338099834</v>
      </c>
      <c r="K162" s="167">
        <v>0.64819470076472174</v>
      </c>
      <c r="L162" s="167">
        <v>3.5123884718446592E-3</v>
      </c>
      <c r="M162" s="167">
        <v>4.30198091646044E-3</v>
      </c>
      <c r="N162" s="167">
        <v>1.143983673676084E-2</v>
      </c>
      <c r="O162" s="167">
        <v>5.7581640367506182E-2</v>
      </c>
      <c r="P162" s="168">
        <v>0.31372483324107336</v>
      </c>
      <c r="Q162" s="146"/>
    </row>
    <row r="163" spans="1:17" x14ac:dyDescent="0.25">
      <c r="A163" s="165" t="s">
        <v>119</v>
      </c>
      <c r="B163" s="166">
        <v>1.6579920136327866E-3</v>
      </c>
      <c r="C163" s="167">
        <v>5.2341289015232053E-3</v>
      </c>
      <c r="D163" s="167">
        <v>2.2278999210221868E-2</v>
      </c>
      <c r="E163" s="167">
        <v>7.6921743336954979E-2</v>
      </c>
      <c r="F163" s="167">
        <v>0.24406317014973442</v>
      </c>
      <c r="G163" s="167">
        <v>1.4668860529168132E-2</v>
      </c>
      <c r="H163" s="167">
        <v>3.5371887260462663E-2</v>
      </c>
      <c r="I163" s="167">
        <v>7.6027393320858033E-2</v>
      </c>
      <c r="J163" s="167">
        <v>0.19086975448257434</v>
      </c>
      <c r="K163" s="167">
        <v>0.39563493418169698</v>
      </c>
      <c r="L163" s="167">
        <v>1.1183433242493233E-3</v>
      </c>
      <c r="M163" s="167">
        <v>3.5394919456203304E-3</v>
      </c>
      <c r="N163" s="167">
        <v>6.8314609019623834E-3</v>
      </c>
      <c r="O163" s="167">
        <v>2.1357680981762776E-2</v>
      </c>
      <c r="P163" s="168">
        <v>0.16428549153209263</v>
      </c>
      <c r="Q163" s="146"/>
    </row>
    <row r="164" spans="1:17" x14ac:dyDescent="0.25">
      <c r="A164" s="165" t="s">
        <v>120</v>
      </c>
      <c r="B164" s="166">
        <v>6.5137782896579011E-2</v>
      </c>
      <c r="C164" s="167">
        <v>0.13832326901480299</v>
      </c>
      <c r="D164" s="167">
        <v>0.22302916640841441</v>
      </c>
      <c r="E164" s="167">
        <v>0.31576266974820766</v>
      </c>
      <c r="F164" s="167">
        <v>0.64172828714327979</v>
      </c>
      <c r="G164" s="167">
        <v>0.1152542433062789</v>
      </c>
      <c r="H164" s="167">
        <v>0.24821581956265457</v>
      </c>
      <c r="I164" s="167">
        <v>0.40998545167216033</v>
      </c>
      <c r="J164" s="167">
        <v>0.62213206781906927</v>
      </c>
      <c r="K164" s="167">
        <v>0.82712853521625662</v>
      </c>
      <c r="L164" s="167">
        <v>5.2554075505498996E-2</v>
      </c>
      <c r="M164" s="167">
        <v>0.10573596102640105</v>
      </c>
      <c r="N164" s="167">
        <v>0.17001168085991694</v>
      </c>
      <c r="O164" s="167">
        <v>0.24160452940112392</v>
      </c>
      <c r="P164" s="168">
        <v>0.43404869121448236</v>
      </c>
      <c r="Q164" s="146"/>
    </row>
    <row r="165" spans="1:17" x14ac:dyDescent="0.25">
      <c r="A165" s="165" t="s">
        <v>121</v>
      </c>
      <c r="B165" s="166">
        <v>6.7788158025418377E-2</v>
      </c>
      <c r="C165" s="167">
        <v>0.15416204239592715</v>
      </c>
      <c r="D165" s="167">
        <v>0.17173035711125559</v>
      </c>
      <c r="E165" s="167">
        <v>0.1489866771616018</v>
      </c>
      <c r="F165" s="167">
        <v>0.24737838885896093</v>
      </c>
      <c r="G165" s="167">
        <v>8.3960510133845534E-2</v>
      </c>
      <c r="H165" s="167">
        <v>9.1579336870700662E-2</v>
      </c>
      <c r="I165" s="167">
        <v>0.12913583718645008</v>
      </c>
      <c r="J165" s="167">
        <v>0.19072253038451509</v>
      </c>
      <c r="K165" s="167">
        <v>0.37734188023508192</v>
      </c>
      <c r="L165" s="167">
        <v>5.2657442036138036E-2</v>
      </c>
      <c r="M165" s="167">
        <v>0.12140826146871114</v>
      </c>
      <c r="N165" s="167">
        <v>0.17752591015641273</v>
      </c>
      <c r="O165" s="167">
        <v>0.19362462122806642</v>
      </c>
      <c r="P165" s="168">
        <v>0.2385606360218496</v>
      </c>
      <c r="Q165" s="146"/>
    </row>
    <row r="166" spans="1:17" x14ac:dyDescent="0.25">
      <c r="A166" s="165" t="s">
        <v>122</v>
      </c>
      <c r="B166" s="166">
        <v>4.3903318863099408E-2</v>
      </c>
      <c r="C166" s="167">
        <v>0.11345429303113158</v>
      </c>
      <c r="D166" s="167">
        <v>0.1742269636284155</v>
      </c>
      <c r="E166" s="167">
        <v>0.16865520168951995</v>
      </c>
      <c r="F166" s="167">
        <v>0.1473481929493827</v>
      </c>
      <c r="G166" s="167">
        <v>5.8402272056153177E-2</v>
      </c>
      <c r="H166" s="167">
        <v>9.9973235224096652E-2</v>
      </c>
      <c r="I166" s="167">
        <v>0.12427154546785485</v>
      </c>
      <c r="J166" s="167">
        <v>0.13681988370267351</v>
      </c>
      <c r="K166" s="167">
        <v>0.12126543481100487</v>
      </c>
      <c r="L166" s="167">
        <v>3.7203784760769097E-2</v>
      </c>
      <c r="M166" s="167">
        <v>7.5086808414943987E-2</v>
      </c>
      <c r="N166" s="167">
        <v>0.14198911948425674</v>
      </c>
      <c r="O166" s="167">
        <v>0.19937558427739024</v>
      </c>
      <c r="P166" s="168">
        <v>0.27193779697353199</v>
      </c>
      <c r="Q166" s="146"/>
    </row>
    <row r="167" spans="1:17" x14ac:dyDescent="0.25">
      <c r="A167" s="165" t="s">
        <v>123</v>
      </c>
      <c r="B167" s="166">
        <v>1.9501215290078915E-2</v>
      </c>
      <c r="C167" s="167">
        <v>2.9124332060161556E-2</v>
      </c>
      <c r="D167" s="167">
        <v>3.2573883914711436E-2</v>
      </c>
      <c r="E167" s="167">
        <v>2.3989361299909685E-2</v>
      </c>
      <c r="F167" s="167">
        <v>1.7294658482417104E-2</v>
      </c>
      <c r="G167" s="167">
        <v>1.9033772515119007E-2</v>
      </c>
      <c r="H167" s="167">
        <v>1.0781403216739998E-2</v>
      </c>
      <c r="I167" s="167">
        <v>8.7742748995562007E-3</v>
      </c>
      <c r="J167" s="167">
        <v>1.8313888589163562E-2</v>
      </c>
      <c r="K167" s="167">
        <v>1.6132252909108857E-2</v>
      </c>
      <c r="L167" s="167">
        <v>2.092666250906932E-2</v>
      </c>
      <c r="M167" s="167">
        <v>1.816831934514395E-2</v>
      </c>
      <c r="N167" s="167">
        <v>3.6425917867201923E-2</v>
      </c>
      <c r="O167" s="167">
        <v>3.4774207025820923E-2</v>
      </c>
      <c r="P167" s="168">
        <v>4.1218763310532376E-2</v>
      </c>
      <c r="Q167" s="146"/>
    </row>
    <row r="168" spans="1:17" x14ac:dyDescent="0.25">
      <c r="A168" s="165" t="s">
        <v>124</v>
      </c>
      <c r="B168" s="166">
        <v>2.7550684774434028E-3</v>
      </c>
      <c r="C168" s="167">
        <v>6.2525729016305997E-3</v>
      </c>
      <c r="D168" s="167">
        <v>2.1698012458481849E-2</v>
      </c>
      <c r="E168" s="167">
        <v>6.823548749698706E-2</v>
      </c>
      <c r="F168" s="167">
        <v>0.26901222425670895</v>
      </c>
      <c r="G168" s="167">
        <v>6.624096124629178E-3</v>
      </c>
      <c r="H168" s="167">
        <v>1.7139619915039917E-2</v>
      </c>
      <c r="I168" s="167">
        <v>3.0972375368688469E-2</v>
      </c>
      <c r="J168" s="167">
        <v>0.12778951132919428</v>
      </c>
      <c r="K168" s="167">
        <v>0.56163269283757211</v>
      </c>
      <c r="L168" s="167">
        <v>2.0667188998954359E-3</v>
      </c>
      <c r="M168" s="167">
        <v>3.5498606074051975E-3</v>
      </c>
      <c r="N168" s="167">
        <v>8.7870641391362136E-3</v>
      </c>
      <c r="O168" s="167">
        <v>2.4422255708587165E-2</v>
      </c>
      <c r="P168" s="168">
        <v>0.18950048404037734</v>
      </c>
      <c r="Q168" s="146"/>
    </row>
    <row r="169" spans="1:17" x14ac:dyDescent="0.25">
      <c r="A169" s="165" t="s">
        <v>176</v>
      </c>
      <c r="B169" s="170">
        <v>1.8869428742705023</v>
      </c>
      <c r="C169" s="169">
        <v>1.7426366648635783</v>
      </c>
      <c r="D169" s="169">
        <v>1.5457627105566643</v>
      </c>
      <c r="E169" s="169">
        <v>1.3856778599791968</v>
      </c>
      <c r="F169" s="169">
        <v>1.1226930569396716</v>
      </c>
      <c r="G169" s="169">
        <v>1.7555040087552041</v>
      </c>
      <c r="H169" s="169">
        <v>1.5223441396861488</v>
      </c>
      <c r="I169" s="169">
        <v>1.2706211749233842</v>
      </c>
      <c r="J169" s="169">
        <v>1.1258603972298296</v>
      </c>
      <c r="K169" s="169">
        <v>1.0330947002358557</v>
      </c>
      <c r="L169" s="169">
        <v>1.9001747407459131</v>
      </c>
      <c r="M169" s="169">
        <v>1.8221694032174305</v>
      </c>
      <c r="N169" s="169">
        <v>1.6860489334225848</v>
      </c>
      <c r="O169" s="169">
        <v>1.5029010819322439</v>
      </c>
      <c r="P169" s="171">
        <v>1.2137646805608946</v>
      </c>
      <c r="Q169" s="146"/>
    </row>
    <row r="170" spans="1:17" x14ac:dyDescent="0.25">
      <c r="A170" s="165" t="s">
        <v>126</v>
      </c>
      <c r="B170" s="166">
        <v>0.77881508062051408</v>
      </c>
      <c r="C170" s="167">
        <v>0.9440639283166844</v>
      </c>
      <c r="D170" s="167">
        <v>0.97306589288783218</v>
      </c>
      <c r="E170" s="167">
        <v>0.99432251905685165</v>
      </c>
      <c r="F170" s="167">
        <v>0.99847687368922522</v>
      </c>
      <c r="G170" s="167">
        <v>0.92050402767628048</v>
      </c>
      <c r="H170" s="167">
        <v>0.99306873569056719</v>
      </c>
      <c r="I170" s="167">
        <v>0.99556669477722104</v>
      </c>
      <c r="J170" s="167">
        <v>0.99838477521900326</v>
      </c>
      <c r="K170" s="167">
        <v>0.99996742820814954</v>
      </c>
      <c r="L170" s="167">
        <v>0.72693356354558258</v>
      </c>
      <c r="M170" s="167">
        <v>0.91983359540624599</v>
      </c>
      <c r="N170" s="167">
        <v>0.96178955338015348</v>
      </c>
      <c r="O170" s="167">
        <v>0.98200440828756508</v>
      </c>
      <c r="P170" s="168">
        <v>0.99530895229116179</v>
      </c>
      <c r="Q170" s="146"/>
    </row>
    <row r="171" spans="1:17" x14ac:dyDescent="0.25">
      <c r="A171" s="165" t="s">
        <v>127</v>
      </c>
      <c r="B171" s="166">
        <v>0.14544663745094805</v>
      </c>
      <c r="C171" s="167">
        <v>0.3101840681762244</v>
      </c>
      <c r="D171" s="167">
        <v>0.51401037089738422</v>
      </c>
      <c r="E171" s="167">
        <v>0.66613648315753671</v>
      </c>
      <c r="F171" s="167">
        <v>0.90127084520857426</v>
      </c>
      <c r="G171" s="167">
        <v>0.30361780280817019</v>
      </c>
      <c r="H171" s="167">
        <v>0.53976718177756344</v>
      </c>
      <c r="I171" s="167">
        <v>0.7765768724413773</v>
      </c>
      <c r="J171" s="167">
        <v>0.9029648699226126</v>
      </c>
      <c r="K171" s="167">
        <v>0.97520059946447124</v>
      </c>
      <c r="L171" s="167">
        <v>0.12793554959973216</v>
      </c>
      <c r="M171" s="167">
        <v>0.21988486607631832</v>
      </c>
      <c r="N171" s="167">
        <v>0.37241960148749875</v>
      </c>
      <c r="O171" s="167">
        <v>0.55920444895723387</v>
      </c>
      <c r="P171" s="168">
        <v>0.81985721559446534</v>
      </c>
      <c r="Q171" s="146"/>
    </row>
    <row r="172" spans="1:17" x14ac:dyDescent="0.25">
      <c r="A172" s="165" t="s">
        <v>128</v>
      </c>
      <c r="B172" s="166">
        <v>0.70970043602138089</v>
      </c>
      <c r="C172" s="167">
        <v>0.4035478899461758</v>
      </c>
      <c r="D172" s="167">
        <v>0.17953375651360898</v>
      </c>
      <c r="E172" s="167">
        <v>3.6247499316975344E-2</v>
      </c>
      <c r="F172" s="167">
        <v>1.3571196442058518E-3</v>
      </c>
      <c r="G172" s="167">
        <v>0.24217334181640748</v>
      </c>
      <c r="H172" s="167">
        <v>3.2122087736868574E-2</v>
      </c>
      <c r="I172" s="167">
        <v>3.8654637904912579E-3</v>
      </c>
      <c r="J172" s="167">
        <v>1.073206485439524E-3</v>
      </c>
      <c r="K172" s="169">
        <v>0</v>
      </c>
      <c r="L172" s="167">
        <v>0.76653406114753453</v>
      </c>
      <c r="M172" s="167">
        <v>0.52110057468494486</v>
      </c>
      <c r="N172" s="167">
        <v>0.34594572925239175</v>
      </c>
      <c r="O172" s="167">
        <v>0.18864586196654434</v>
      </c>
      <c r="P172" s="168">
        <v>3.3069402833730305E-2</v>
      </c>
      <c r="Q172" s="146"/>
    </row>
    <row r="173" spans="1:17" x14ac:dyDescent="0.25">
      <c r="A173" s="165" t="s">
        <v>129</v>
      </c>
      <c r="B173" s="166">
        <v>0.23373879590027533</v>
      </c>
      <c r="C173" s="167">
        <v>0.28506929519021273</v>
      </c>
      <c r="D173" s="167">
        <v>9.4586445352050824E-2</v>
      </c>
      <c r="E173" s="167">
        <v>6.4308966981043532E-3</v>
      </c>
      <c r="F173" s="167">
        <v>1.1992332591136353E-4</v>
      </c>
      <c r="G173" s="167">
        <v>3.9856823275655755E-2</v>
      </c>
      <c r="H173" s="167">
        <v>2.3186350984290647E-3</v>
      </c>
      <c r="I173" s="167">
        <v>2.0838293732604909E-4</v>
      </c>
      <c r="J173" s="169">
        <v>0</v>
      </c>
      <c r="K173" s="169">
        <v>0</v>
      </c>
      <c r="L173" s="167">
        <v>0.20161669198784005</v>
      </c>
      <c r="M173" s="167">
        <v>0.33424004800478335</v>
      </c>
      <c r="N173" s="167">
        <v>0.26078884106099581</v>
      </c>
      <c r="O173" s="167">
        <v>0.10999464795836406</v>
      </c>
      <c r="P173" s="168">
        <v>1.4567433679113215E-2</v>
      </c>
      <c r="Q173" s="146"/>
    </row>
    <row r="174" spans="1:17" x14ac:dyDescent="0.25">
      <c r="A174" s="165" t="s">
        <v>130</v>
      </c>
      <c r="B174" s="166">
        <v>1.6673351287662804E-4</v>
      </c>
      <c r="C174" s="167">
        <v>5.9925833947261295E-3</v>
      </c>
      <c r="D174" s="167">
        <v>4.9376892271331331E-2</v>
      </c>
      <c r="E174" s="167">
        <v>0.13012795879208927</v>
      </c>
      <c r="F174" s="167">
        <v>0.47338470068716737</v>
      </c>
      <c r="G174" s="167">
        <v>1.5362483480721235E-2</v>
      </c>
      <c r="H174" s="167">
        <v>6.8956238706411016E-2</v>
      </c>
      <c r="I174" s="167">
        <v>0.20460736360795703</v>
      </c>
      <c r="J174" s="167">
        <v>0.43858415253675442</v>
      </c>
      <c r="K174" s="167">
        <v>0.70356711952179041</v>
      </c>
      <c r="L174" s="167">
        <v>3.0059923147866456E-5</v>
      </c>
      <c r="M174" s="167">
        <v>1.5741162594843762E-3</v>
      </c>
      <c r="N174" s="167">
        <v>1.0211306365997536E-2</v>
      </c>
      <c r="O174" s="167">
        <v>5.0325873728801908E-2</v>
      </c>
      <c r="P174" s="168">
        <v>0.24726761129589578</v>
      </c>
      <c r="Q174" s="146"/>
    </row>
    <row r="175" spans="1:17" x14ac:dyDescent="0.25">
      <c r="A175" s="165" t="s">
        <v>131</v>
      </c>
      <c r="B175" s="166">
        <v>5.3338530210964699E-2</v>
      </c>
      <c r="C175" s="167">
        <v>0.29228205118324452</v>
      </c>
      <c r="D175" s="167">
        <v>0.64569011319882774</v>
      </c>
      <c r="E175" s="167">
        <v>0.76583658321504888</v>
      </c>
      <c r="F175" s="167">
        <v>0.43623234097284047</v>
      </c>
      <c r="G175" s="167">
        <v>0.65807179371959801</v>
      </c>
      <c r="H175" s="167">
        <v>0.82253088722336221</v>
      </c>
      <c r="I175" s="167">
        <v>0.68945411796575529</v>
      </c>
      <c r="J175" s="167">
        <v>0.47471816697046709</v>
      </c>
      <c r="K175" s="167">
        <v>0.19682124551056915</v>
      </c>
      <c r="L175" s="167">
        <v>2.9072959579886704E-2</v>
      </c>
      <c r="M175" s="167">
        <v>0.13775745097878966</v>
      </c>
      <c r="N175" s="167">
        <v>0.37061745488809672</v>
      </c>
      <c r="O175" s="167">
        <v>0.62244794859502339</v>
      </c>
      <c r="P175" s="168">
        <v>0.66725271222200244</v>
      </c>
      <c r="Q175" s="146"/>
    </row>
    <row r="176" spans="1:17" x14ac:dyDescent="0.25">
      <c r="A176" s="165" t="s">
        <v>132</v>
      </c>
      <c r="B176" s="166">
        <v>9.3713632526411738E-4</v>
      </c>
      <c r="C176" s="167">
        <v>8.6682318735026576E-3</v>
      </c>
      <c r="D176" s="167">
        <v>2.4401892266189679E-2</v>
      </c>
      <c r="E176" s="167">
        <v>5.0486434201884325E-2</v>
      </c>
      <c r="F176" s="167">
        <v>6.781743824203576E-2</v>
      </c>
      <c r="G176" s="167">
        <v>2.7601387972965005E-2</v>
      </c>
      <c r="H176" s="167">
        <v>6.2472921572515473E-2</v>
      </c>
      <c r="I176" s="167">
        <v>8.8581281894524064E-2</v>
      </c>
      <c r="J176" s="167">
        <v>8.0159411355969767E-2</v>
      </c>
      <c r="K176" s="167">
        <v>4.2389480398344961E-2</v>
      </c>
      <c r="L176" s="167">
        <v>9.3870103338208779E-4</v>
      </c>
      <c r="M176" s="167">
        <v>2.9693603315723814E-3</v>
      </c>
      <c r="N176" s="167">
        <v>1.0052841155304696E-2</v>
      </c>
      <c r="O176" s="167">
        <v>2.2866376719133826E-2</v>
      </c>
      <c r="P176" s="168">
        <v>3.3720460083787533E-2</v>
      </c>
      <c r="Q176" s="146"/>
    </row>
    <row r="177" spans="1:17" x14ac:dyDescent="0.25">
      <c r="A177" s="165" t="s">
        <v>133</v>
      </c>
      <c r="B177" s="166">
        <v>0.20917948766265981</v>
      </c>
      <c r="C177" s="167">
        <v>6.2669686477119495E-3</v>
      </c>
      <c r="D177" s="167">
        <v>2.6873388890749951E-3</v>
      </c>
      <c r="E177" s="167">
        <v>1.2126638849590591E-3</v>
      </c>
      <c r="F177" s="167">
        <v>3.1480051668886049E-4</v>
      </c>
      <c r="G177" s="167">
        <v>3.0693115192685791E-2</v>
      </c>
      <c r="H177" s="167">
        <v>7.5284996785433139E-4</v>
      </c>
      <c r="I177" s="167">
        <v>1.5547765033902068E-4</v>
      </c>
      <c r="J177" s="167">
        <v>2.8507649584494143E-4</v>
      </c>
      <c r="K177" s="167">
        <v>5.9528684647433799E-4</v>
      </c>
      <c r="L177" s="167">
        <v>0.29892533583426611</v>
      </c>
      <c r="M177" s="167">
        <v>1.0136234540036445E-2</v>
      </c>
      <c r="N177" s="167">
        <v>2.1501116871854267E-3</v>
      </c>
      <c r="O177" s="167">
        <v>1.2597444409166274E-3</v>
      </c>
      <c r="P177" s="168">
        <v>1.9659896026854958E-4</v>
      </c>
      <c r="Q177" s="146"/>
    </row>
    <row r="178" spans="1:17" x14ac:dyDescent="0.25">
      <c r="A178" s="165" t="s">
        <v>134</v>
      </c>
      <c r="B178" s="166">
        <v>0.74321112412510892</v>
      </c>
      <c r="C178" s="167">
        <v>0.98367116379082487</v>
      </c>
      <c r="D178" s="167">
        <v>0.97781794975159264</v>
      </c>
      <c r="E178" s="167">
        <v>0.9559953419703251</v>
      </c>
      <c r="F178" s="167">
        <v>0.7250436965142143</v>
      </c>
      <c r="G178" s="167">
        <v>0.9318416908065551</v>
      </c>
      <c r="H178" s="167">
        <v>0.94899067845510587</v>
      </c>
      <c r="I178" s="167">
        <v>0.86869876380354505</v>
      </c>
      <c r="J178" s="167">
        <v>0.72229687774853935</v>
      </c>
      <c r="K178" s="167">
        <v>0.55245101329930935</v>
      </c>
      <c r="L178" s="167">
        <v>0.63852592121115603</v>
      </c>
      <c r="M178" s="167">
        <v>0.9831595372536448</v>
      </c>
      <c r="N178" s="167">
        <v>0.98806054928435394</v>
      </c>
      <c r="O178" s="167">
        <v>0.98191858392035913</v>
      </c>
      <c r="P178" s="168">
        <v>0.96891313180248761</v>
      </c>
      <c r="Q178" s="146"/>
    </row>
    <row r="179" spans="1:17" x14ac:dyDescent="0.25">
      <c r="A179" s="165" t="s">
        <v>135</v>
      </c>
      <c r="B179" s="166">
        <v>9.0552624365968231E-4</v>
      </c>
      <c r="C179" s="167">
        <v>1.5189415524683573E-3</v>
      </c>
      <c r="D179" s="167">
        <v>3.2116270982961532E-3</v>
      </c>
      <c r="E179" s="167">
        <v>1.9674492720087138E-2</v>
      </c>
      <c r="F179" s="167">
        <v>0.1789423642695567</v>
      </c>
      <c r="G179" s="167">
        <v>5.6699437830545953E-3</v>
      </c>
      <c r="H179" s="167">
        <v>2.690358946388029E-2</v>
      </c>
      <c r="I179" s="167">
        <v>8.7018662099085917E-2</v>
      </c>
      <c r="J179" s="167">
        <v>0.21828251520508485</v>
      </c>
      <c r="K179" s="167">
        <v>0.24913629730744391</v>
      </c>
      <c r="L179" s="167">
        <v>1.1529568928646163E-3</v>
      </c>
      <c r="M179" s="167">
        <v>1.004313529039125E-3</v>
      </c>
      <c r="N179" s="167">
        <v>1.7500824861823847E-3</v>
      </c>
      <c r="O179" s="167">
        <v>3.1061284253634408E-3</v>
      </c>
      <c r="P179" s="168">
        <v>6.3497909799166696E-3</v>
      </c>
      <c r="Q179" s="146"/>
    </row>
    <row r="180" spans="1:17" x14ac:dyDescent="0.25">
      <c r="A180" s="165" t="s">
        <v>136</v>
      </c>
      <c r="B180" s="166">
        <v>6.9290102758216537E-2</v>
      </c>
      <c r="C180" s="167">
        <v>3.6399081695313671E-3</v>
      </c>
      <c r="D180" s="167">
        <v>3.3995158366906374E-3</v>
      </c>
      <c r="E180" s="167">
        <v>8.8529079578989779E-4</v>
      </c>
      <c r="F180" s="169">
        <v>0</v>
      </c>
      <c r="G180" s="167">
        <v>1.7739874403459362E-2</v>
      </c>
      <c r="H180" s="169">
        <v>0</v>
      </c>
      <c r="I180" s="169">
        <v>0</v>
      </c>
      <c r="J180" s="169">
        <v>0</v>
      </c>
      <c r="K180" s="169">
        <v>0</v>
      </c>
      <c r="L180" s="167">
        <v>9.3556660579004969E-2</v>
      </c>
      <c r="M180" s="167">
        <v>3.988398758748739E-3</v>
      </c>
      <c r="N180" s="167">
        <v>3.5363843534548934E-3</v>
      </c>
      <c r="O180" s="167">
        <v>3.0549712700655243E-3</v>
      </c>
      <c r="P180" s="168">
        <v>1.3357077984013932E-3</v>
      </c>
      <c r="Q180" s="146"/>
    </row>
    <row r="181" spans="1:17" x14ac:dyDescent="0.25">
      <c r="A181" s="165" t="s">
        <v>137</v>
      </c>
      <c r="B181" s="166">
        <v>0.24726405309496277</v>
      </c>
      <c r="C181" s="167">
        <v>0.24867298946924485</v>
      </c>
      <c r="D181" s="167">
        <v>0.10347835649713569</v>
      </c>
      <c r="E181" s="167">
        <v>1.416714440034207E-2</v>
      </c>
      <c r="F181" s="167">
        <v>6.9236571802664456E-4</v>
      </c>
      <c r="G181" s="167">
        <v>5.7714995836623165E-2</v>
      </c>
      <c r="H181" s="167">
        <v>1.2592130284255678E-2</v>
      </c>
      <c r="I181" s="167">
        <v>1.8149479894518754E-3</v>
      </c>
      <c r="J181" s="167">
        <v>6.81368610611691E-4</v>
      </c>
      <c r="K181" s="169">
        <v>0</v>
      </c>
      <c r="L181" s="167">
        <v>0.23405310431882298</v>
      </c>
      <c r="M181" s="167">
        <v>0.29063971996606058</v>
      </c>
      <c r="N181" s="167">
        <v>0.23216191112170675</v>
      </c>
      <c r="O181" s="167">
        <v>0.12116038972085132</v>
      </c>
      <c r="P181" s="168">
        <v>1.7146897505395775E-2</v>
      </c>
      <c r="Q181" s="146"/>
    </row>
    <row r="182" spans="1:17" x14ac:dyDescent="0.25">
      <c r="A182" s="165" t="s">
        <v>138</v>
      </c>
      <c r="B182" s="166">
        <v>0.32448315702149938</v>
      </c>
      <c r="C182" s="167">
        <v>0.22958241457133849</v>
      </c>
      <c r="D182" s="167">
        <v>9.0551975681343128E-2</v>
      </c>
      <c r="E182" s="167">
        <v>1.9068053401017072E-2</v>
      </c>
      <c r="F182" s="167">
        <v>4.3098866984313966E-4</v>
      </c>
      <c r="G182" s="167">
        <v>0.10026547384419372</v>
      </c>
      <c r="H182" s="167">
        <v>1.5026037929586662E-2</v>
      </c>
      <c r="I182" s="167">
        <v>4.8024393133130261E-3</v>
      </c>
      <c r="J182" s="169">
        <v>0</v>
      </c>
      <c r="K182" s="169">
        <v>0</v>
      </c>
      <c r="L182" s="167">
        <v>0.340800813946734</v>
      </c>
      <c r="M182" s="167">
        <v>0.28602037272937558</v>
      </c>
      <c r="N182" s="167">
        <v>0.20414713622148689</v>
      </c>
      <c r="O182" s="167">
        <v>9.4193810375521422E-2</v>
      </c>
      <c r="P182" s="168">
        <v>1.5498172090809507E-2</v>
      </c>
      <c r="Q182" s="146"/>
    </row>
    <row r="183" spans="1:17" x14ac:dyDescent="0.25">
      <c r="A183" s="165" t="s">
        <v>139</v>
      </c>
      <c r="B183" s="166">
        <v>5.4727601156698821E-2</v>
      </c>
      <c r="C183" s="167">
        <v>4.1842438007355126E-2</v>
      </c>
      <c r="D183" s="167">
        <v>2.1209537000912743E-2</v>
      </c>
      <c r="E183" s="167">
        <v>5.9219907100604742E-3</v>
      </c>
      <c r="F183" s="167">
        <v>1.2765018870430913E-3</v>
      </c>
      <c r="G183" s="167">
        <v>3.1270737859741417E-2</v>
      </c>
      <c r="H183" s="167">
        <v>7.288587378328314E-3</v>
      </c>
      <c r="I183" s="167">
        <v>1.2164390450327845E-3</v>
      </c>
      <c r="J183" s="167">
        <v>2.1724695999288633E-3</v>
      </c>
      <c r="K183" s="169">
        <v>0</v>
      </c>
      <c r="L183" s="167">
        <v>5.4504977172239538E-2</v>
      </c>
      <c r="M183" s="167">
        <v>5.0637062275794349E-2</v>
      </c>
      <c r="N183" s="167">
        <v>3.6616754862166541E-2</v>
      </c>
      <c r="O183" s="167">
        <v>1.910652216709053E-2</v>
      </c>
      <c r="P183" s="168">
        <v>4.5223137279984289E-3</v>
      </c>
      <c r="Q183" s="146"/>
    </row>
    <row r="184" spans="1:17" x14ac:dyDescent="0.25">
      <c r="A184" s="165" t="s">
        <v>140</v>
      </c>
      <c r="B184" s="166">
        <v>2.5974517033921788E-2</v>
      </c>
      <c r="C184" s="167">
        <v>1.5522641083128961E-2</v>
      </c>
      <c r="D184" s="167">
        <v>6.310387819432323E-3</v>
      </c>
      <c r="E184" s="167">
        <v>1.3788465758796194E-3</v>
      </c>
      <c r="F184" s="167">
        <v>9.9996796345796037E-5</v>
      </c>
      <c r="G184" s="167">
        <v>7.1711384675378145E-3</v>
      </c>
      <c r="H184" s="167">
        <v>1.1869760785634933E-3</v>
      </c>
      <c r="I184" s="167">
        <v>4.040037094399309E-4</v>
      </c>
      <c r="J184" s="167">
        <v>1.7023317379100946E-4</v>
      </c>
      <c r="K184" s="169">
        <v>0</v>
      </c>
      <c r="L184" s="167">
        <v>2.6014616709941502E-2</v>
      </c>
      <c r="M184" s="167">
        <v>2.0603134351417945E-2</v>
      </c>
      <c r="N184" s="167">
        <v>1.3779762970972248E-2</v>
      </c>
      <c r="O184" s="167">
        <v>7.5065214725563529E-3</v>
      </c>
      <c r="P184" s="168">
        <v>1.5578675588619026E-3</v>
      </c>
      <c r="Q184" s="146"/>
    </row>
    <row r="185" spans="1:17" x14ac:dyDescent="0.25">
      <c r="A185" s="165" t="s">
        <v>141</v>
      </c>
      <c r="B185" s="166">
        <v>1.7679509290547187E-2</v>
      </c>
      <c r="C185" s="167">
        <v>2.9977182053672925E-2</v>
      </c>
      <c r="D185" s="167">
        <v>4.3353036487160053E-2</v>
      </c>
      <c r="E185" s="167">
        <v>2.8059836336091899E-2</v>
      </c>
      <c r="F185" s="167">
        <v>3.0269186399834889E-3</v>
      </c>
      <c r="G185" s="167">
        <v>2.4813348530177075E-2</v>
      </c>
      <c r="H185" s="167">
        <v>1.3810864815394416E-2</v>
      </c>
      <c r="I185" s="167">
        <v>6.1227962726804778E-3</v>
      </c>
      <c r="J185" s="167">
        <v>1.3737957247497671E-3</v>
      </c>
      <c r="K185" s="169">
        <v>0</v>
      </c>
      <c r="L185" s="167">
        <v>1.7280311846071199E-2</v>
      </c>
      <c r="M185" s="167">
        <v>2.1253113112835217E-2</v>
      </c>
      <c r="N185" s="167">
        <v>3.4718446323157189E-2</v>
      </c>
      <c r="O185" s="167">
        <v>4.8625458135122812E-2</v>
      </c>
      <c r="P185" s="168">
        <v>4.2339463239454589E-2</v>
      </c>
      <c r="Q185" s="146"/>
    </row>
    <row r="186" spans="1:17" x14ac:dyDescent="0.25">
      <c r="A186" s="165" t="s">
        <v>142</v>
      </c>
      <c r="B186" s="166">
        <v>3.5664702943296087E-2</v>
      </c>
      <c r="C186" s="167">
        <v>7.0561825601896402E-2</v>
      </c>
      <c r="D186" s="167">
        <v>0.12755430924591213</v>
      </c>
      <c r="E186" s="167">
        <v>0.18773123656613511</v>
      </c>
      <c r="F186" s="167">
        <v>6.2278840577198936E-2</v>
      </c>
      <c r="G186" s="167">
        <v>0.27530534361610304</v>
      </c>
      <c r="H186" s="167">
        <v>0.28302067789928109</v>
      </c>
      <c r="I186" s="167">
        <v>0.15891140966618994</v>
      </c>
      <c r="J186" s="167">
        <v>5.9638927444143376E-2</v>
      </c>
      <c r="K186" s="167">
        <v>1.7553581177696738E-2</v>
      </c>
      <c r="L186" s="167">
        <v>3.1531148833530316E-2</v>
      </c>
      <c r="M186" s="167">
        <v>4.3415549836336428E-2</v>
      </c>
      <c r="N186" s="167">
        <v>5.8047127877687489E-2</v>
      </c>
      <c r="O186" s="167">
        <v>9.196437897512981E-2</v>
      </c>
      <c r="P186" s="168">
        <v>6.5524130494999347E-2</v>
      </c>
      <c r="Q186" s="146"/>
    </row>
    <row r="187" spans="1:17" x14ac:dyDescent="0.25">
      <c r="A187" s="165" t="s">
        <v>143</v>
      </c>
      <c r="B187" s="166">
        <v>2.2981401053245507E-2</v>
      </c>
      <c r="C187" s="167">
        <v>8.0168868974326554E-2</v>
      </c>
      <c r="D187" s="167">
        <v>0.17373472231469175</v>
      </c>
      <c r="E187" s="167">
        <v>0.20646794715105085</v>
      </c>
      <c r="F187" s="167">
        <v>0.22748060593796188</v>
      </c>
      <c r="G187" s="167">
        <v>0.13376647546944134</v>
      </c>
      <c r="H187" s="167">
        <v>0.2102033801773209</v>
      </c>
      <c r="I187" s="167">
        <v>0.22211205342966822</v>
      </c>
      <c r="J187" s="167">
        <v>0.22958725699197499</v>
      </c>
      <c r="K187" s="167">
        <v>0.24064015465704647</v>
      </c>
      <c r="L187" s="167">
        <v>1.5095849696880052E-2</v>
      </c>
      <c r="M187" s="167">
        <v>4.5877306695420582E-2</v>
      </c>
      <c r="N187" s="167">
        <v>0.10520331347441875</v>
      </c>
      <c r="O187" s="167">
        <v>0.17739332397695901</v>
      </c>
      <c r="P187" s="168">
        <v>0.20575346760648089</v>
      </c>
      <c r="Q187" s="146"/>
    </row>
    <row r="188" spans="1:17" x14ac:dyDescent="0.25">
      <c r="A188" s="165" t="s">
        <v>144</v>
      </c>
      <c r="B188" s="166">
        <v>1.7873069534711846E-2</v>
      </c>
      <c r="C188" s="167">
        <v>5.018554486240151E-2</v>
      </c>
      <c r="D188" s="167">
        <v>0.15214895286654365</v>
      </c>
      <c r="E188" s="167">
        <v>0.3065876356676403</v>
      </c>
      <c r="F188" s="167">
        <v>0.52790114944547006</v>
      </c>
      <c r="G188" s="167">
        <v>0.16890370447607367</v>
      </c>
      <c r="H188" s="167">
        <v>0.28099422569317389</v>
      </c>
      <c r="I188" s="167">
        <v>0.43740998324732239</v>
      </c>
      <c r="J188" s="167">
        <v>0.5480948357924107</v>
      </c>
      <c r="K188" s="167">
        <v>0.55469901021587942</v>
      </c>
      <c r="L188" s="167">
        <v>1.4771651393201897E-2</v>
      </c>
      <c r="M188" s="167">
        <v>2.4269768884014283E-2</v>
      </c>
      <c r="N188" s="167">
        <v>6.3028759134888646E-2</v>
      </c>
      <c r="O188" s="167">
        <v>0.12936904326223064</v>
      </c>
      <c r="P188" s="168">
        <v>0.35444769041195018</v>
      </c>
      <c r="Q188" s="146"/>
    </row>
    <row r="189" spans="1:17" x14ac:dyDescent="0.25">
      <c r="A189" s="165" t="s">
        <v>145</v>
      </c>
      <c r="B189" s="166">
        <v>5.3502548779979592E-2</v>
      </c>
      <c r="C189" s="167">
        <v>7.4297640380719579E-2</v>
      </c>
      <c r="D189" s="167">
        <v>7.9975976692544692E-2</v>
      </c>
      <c r="E189" s="167">
        <v>7.8240099072741945E-2</v>
      </c>
      <c r="F189" s="167">
        <v>3.8902264124132592E-2</v>
      </c>
      <c r="G189" s="167">
        <v>4.933405328751813E-2</v>
      </c>
      <c r="H189" s="167">
        <v>6.2531934525641833E-2</v>
      </c>
      <c r="I189" s="167">
        <v>4.5173292814414089E-2</v>
      </c>
      <c r="J189" s="167">
        <v>3.5512012560057198E-2</v>
      </c>
      <c r="K189" s="167">
        <v>1.5397360393741106E-2</v>
      </c>
      <c r="L189" s="167">
        <v>4.2345037622918295E-2</v>
      </c>
      <c r="M189" s="167">
        <v>7.8719569348990326E-2</v>
      </c>
      <c r="N189" s="167">
        <v>8.0016401367649162E-2</v>
      </c>
      <c r="O189" s="167">
        <v>8.8683890409719995E-2</v>
      </c>
      <c r="P189" s="168">
        <v>0.10091665436326187</v>
      </c>
      <c r="Q189" s="146"/>
    </row>
    <row r="190" spans="1:17" x14ac:dyDescent="0.25">
      <c r="A190" s="165" t="s">
        <v>146</v>
      </c>
      <c r="B190" s="166">
        <v>3.4989759270085455E-3</v>
      </c>
      <c r="C190" s="167">
        <v>1.0256692285208627E-2</v>
      </c>
      <c r="D190" s="167">
        <v>3.618662136431413E-2</v>
      </c>
      <c r="E190" s="167">
        <v>6.5277428410672092E-2</v>
      </c>
      <c r="F190" s="167">
        <v>0.12356322497056459</v>
      </c>
      <c r="G190" s="167">
        <v>5.7251570351355432E-2</v>
      </c>
      <c r="H190" s="167">
        <v>7.1555126964192167E-2</v>
      </c>
      <c r="I190" s="167">
        <v>0.10048777937716967</v>
      </c>
      <c r="J190" s="167">
        <v>0.11429425394229992</v>
      </c>
      <c r="K190" s="167">
        <v>0.16711258413381722</v>
      </c>
      <c r="L190" s="167">
        <v>2.2949642715931876E-3</v>
      </c>
      <c r="M190" s="167">
        <v>5.576382041031629E-3</v>
      </c>
      <c r="N190" s="167">
        <v>1.0891584005795034E-2</v>
      </c>
      <c r="O190" s="167">
        <v>3.0748657407499401E-2</v>
      </c>
      <c r="P190" s="168">
        <v>5.1645744506273135E-2</v>
      </c>
      <c r="Q190" s="146"/>
    </row>
    <row r="191" spans="1:17" x14ac:dyDescent="0.25">
      <c r="A191" s="165" t="s">
        <v>147</v>
      </c>
      <c r="B191" s="166">
        <v>1.094559218288562E-2</v>
      </c>
      <c r="C191" s="167">
        <v>2.8563048093137998E-2</v>
      </c>
      <c r="D191" s="167">
        <v>3.6756522066538122E-2</v>
      </c>
      <c r="E191" s="167">
        <v>1.7976812424457565E-2</v>
      </c>
      <c r="F191" s="167">
        <v>5.2571604123149152E-3</v>
      </c>
      <c r="G191" s="167">
        <v>8.2413120756611221E-3</v>
      </c>
      <c r="H191" s="167">
        <v>1.1504343722850021E-2</v>
      </c>
      <c r="I191" s="167">
        <v>9.9027123279194981E-3</v>
      </c>
      <c r="J191" s="167">
        <v>4.349940181205548E-3</v>
      </c>
      <c r="K191" s="167">
        <v>2.7125871565388555E-3</v>
      </c>
      <c r="L191" s="167">
        <v>8.5418747443745564E-3</v>
      </c>
      <c r="M191" s="167">
        <v>2.242926208561687E-2</v>
      </c>
      <c r="N191" s="167">
        <v>3.2664568591876254E-2</v>
      </c>
      <c r="O191" s="167">
        <v>4.5493621543657221E-2</v>
      </c>
      <c r="P191" s="168">
        <v>2.5389264313957664E-2</v>
      </c>
      <c r="Q191" s="146"/>
    </row>
    <row r="192" spans="1:17" x14ac:dyDescent="0.25">
      <c r="A192" s="165" t="s">
        <v>148</v>
      </c>
      <c r="B192" s="166">
        <v>6.4976053272082987E-2</v>
      </c>
      <c r="C192" s="167">
        <v>9.5216888605566125E-2</v>
      </c>
      <c r="D192" s="167">
        <v>0.10973896681067451</v>
      </c>
      <c r="E192" s="167">
        <v>5.9064707895896622E-2</v>
      </c>
      <c r="F192" s="167">
        <v>5.4791445422002752E-3</v>
      </c>
      <c r="G192" s="167">
        <v>4.6362269624211493E-2</v>
      </c>
      <c r="H192" s="167">
        <v>2.2321918698614107E-2</v>
      </c>
      <c r="I192" s="167">
        <v>8.6877644692692612E-3</v>
      </c>
      <c r="J192" s="167">
        <v>1.9238525966979681E-3</v>
      </c>
      <c r="K192" s="167">
        <v>3.5023555998110062E-4</v>
      </c>
      <c r="L192" s="167">
        <v>6.3060852666365894E-2</v>
      </c>
      <c r="M192" s="167">
        <v>7.662158906552323E-2</v>
      </c>
      <c r="N192" s="167">
        <v>0.10537543747033666</v>
      </c>
      <c r="O192" s="167">
        <v>0.12649358185534748</v>
      </c>
      <c r="P192" s="168">
        <v>0.10270727254206399</v>
      </c>
      <c r="Q192" s="146"/>
    </row>
    <row r="193" spans="1:17" x14ac:dyDescent="0.25">
      <c r="A193" s="165" t="s">
        <v>149</v>
      </c>
      <c r="B193" s="166">
        <v>4.5651177170603727E-2</v>
      </c>
      <c r="C193" s="167">
        <v>1.7538754541118029E-2</v>
      </c>
      <c r="D193" s="167">
        <v>8.8070422354019524E-3</v>
      </c>
      <c r="E193" s="167">
        <v>6.3265820543407843E-3</v>
      </c>
      <c r="F193" s="167">
        <v>3.051301379419035E-3</v>
      </c>
      <c r="G193" s="167">
        <v>1.6527537923698547E-2</v>
      </c>
      <c r="H193" s="167">
        <v>6.6179565254136218E-3</v>
      </c>
      <c r="I193" s="167">
        <v>2.327149192027084E-3</v>
      </c>
      <c r="J193" s="167">
        <v>1.425006634660422E-3</v>
      </c>
      <c r="K193" s="167">
        <v>1.5344867052991052E-3</v>
      </c>
      <c r="L193" s="167">
        <v>4.9529064880645603E-2</v>
      </c>
      <c r="M193" s="167">
        <v>2.8256798196866932E-2</v>
      </c>
      <c r="N193" s="167">
        <v>1.439917193184545E-2</v>
      </c>
      <c r="O193" s="167">
        <v>8.52807570208923E-3</v>
      </c>
      <c r="P193" s="168">
        <v>6.9576971505868612E-3</v>
      </c>
      <c r="Q193" s="146"/>
    </row>
    <row r="194" spans="1:17" x14ac:dyDescent="0.25">
      <c r="A194" s="165" t="s">
        <v>52</v>
      </c>
      <c r="B194" s="170">
        <v>62399.271828423451</v>
      </c>
      <c r="C194" s="169">
        <v>66839.702680814109</v>
      </c>
      <c r="D194" s="169">
        <v>65450.978711165204</v>
      </c>
      <c r="E194" s="169">
        <v>48291.557334904559</v>
      </c>
      <c r="F194" s="169">
        <v>54714.906738018275</v>
      </c>
      <c r="G194" s="169">
        <v>30448.625714605852</v>
      </c>
      <c r="H194" s="169">
        <v>28095.863797134822</v>
      </c>
      <c r="I194" s="169">
        <v>28661.422546337111</v>
      </c>
      <c r="J194" s="169">
        <v>37676.217438420405</v>
      </c>
      <c r="K194" s="169">
        <v>74773.159923934872</v>
      </c>
      <c r="L194" s="169">
        <v>63283.157488903656</v>
      </c>
      <c r="M194" s="169">
        <v>67505.627573452162</v>
      </c>
      <c r="N194" s="169">
        <v>71389.674004326458</v>
      </c>
      <c r="O194" s="169">
        <v>73933.302126769791</v>
      </c>
      <c r="P194" s="171">
        <v>82676.25767924737</v>
      </c>
      <c r="Q194" s="146"/>
    </row>
    <row r="195" spans="1:17" x14ac:dyDescent="0.25">
      <c r="A195" s="165" t="s">
        <v>156</v>
      </c>
      <c r="B195" s="170">
        <v>14947.539825518677</v>
      </c>
      <c r="C195" s="169">
        <v>10763.715157629806</v>
      </c>
      <c r="D195" s="169">
        <v>12854.770643697375</v>
      </c>
      <c r="E195" s="169">
        <v>9640.7486391012699</v>
      </c>
      <c r="F195" s="169">
        <v>14898.618208232985</v>
      </c>
      <c r="G195" s="169">
        <v>8937.9248176127439</v>
      </c>
      <c r="H195" s="169">
        <v>5965.8932382375424</v>
      </c>
      <c r="I195" s="169">
        <v>4403.9888161128665</v>
      </c>
      <c r="J195" s="169">
        <v>8783.0226444135478</v>
      </c>
      <c r="K195" s="169">
        <v>29992.972836299115</v>
      </c>
      <c r="L195" s="169">
        <v>18298.888345996624</v>
      </c>
      <c r="M195" s="169">
        <v>10237.418451318985</v>
      </c>
      <c r="N195" s="169">
        <v>11095.176368061399</v>
      </c>
      <c r="O195" s="169">
        <v>13060.098219145078</v>
      </c>
      <c r="P195" s="171">
        <v>15824.571745505722</v>
      </c>
      <c r="Q195" s="146"/>
    </row>
    <row r="196" spans="1:17" x14ac:dyDescent="0.25">
      <c r="A196" s="165" t="s">
        <v>51</v>
      </c>
      <c r="B196" s="170">
        <v>3.0584475212585964</v>
      </c>
      <c r="C196" s="169">
        <v>2.3673909630505214</v>
      </c>
      <c r="D196" s="169">
        <v>2.0921929431347253</v>
      </c>
      <c r="E196" s="169">
        <v>2.0618769000307058</v>
      </c>
      <c r="F196" s="169">
        <v>2.006822455467177</v>
      </c>
      <c r="G196" s="169">
        <v>2.4248521117188657</v>
      </c>
      <c r="H196" s="169">
        <v>2.279019209483895</v>
      </c>
      <c r="I196" s="169">
        <v>2.2493540305807311</v>
      </c>
      <c r="J196" s="169">
        <v>2.0977018250094943</v>
      </c>
      <c r="K196" s="169">
        <v>1.8517577860837662</v>
      </c>
      <c r="L196" s="169">
        <v>3.2414341368394073</v>
      </c>
      <c r="M196" s="169">
        <v>2.5475144857383185</v>
      </c>
      <c r="N196" s="169">
        <v>2.2700859493864889</v>
      </c>
      <c r="O196" s="169">
        <v>2.0191595753159559</v>
      </c>
      <c r="P196" s="171">
        <v>1.7533372011529327</v>
      </c>
      <c r="Q196" s="146"/>
    </row>
    <row r="197" spans="1:17" ht="15.75" thickBot="1" x14ac:dyDescent="0.3">
      <c r="A197" s="172" t="s">
        <v>157</v>
      </c>
      <c r="B197" s="140">
        <v>0.47261765144870121</v>
      </c>
      <c r="C197" s="141">
        <v>0.48024097981926356</v>
      </c>
      <c r="D197" s="141">
        <v>0.41458015870307235</v>
      </c>
      <c r="E197" s="141">
        <v>0.28504458370039565</v>
      </c>
      <c r="F197" s="141">
        <v>0.25971493917471838</v>
      </c>
      <c r="G197" s="141">
        <v>0.2129521330722991</v>
      </c>
      <c r="H197" s="141">
        <v>0.20073719833948636</v>
      </c>
      <c r="I197" s="141">
        <v>0.20264591301242499</v>
      </c>
      <c r="J197" s="141">
        <v>0.23559165787804767</v>
      </c>
      <c r="K197" s="141">
        <v>0.28313789051817134</v>
      </c>
      <c r="L197" s="141">
        <v>0.46877387762112355</v>
      </c>
      <c r="M197" s="141">
        <v>0.50110394313105056</v>
      </c>
      <c r="N197" s="141">
        <v>0.5012326137406814</v>
      </c>
      <c r="O197" s="141">
        <v>0.46582217861807573</v>
      </c>
      <c r="P197" s="173">
        <v>0.41135430767312109</v>
      </c>
      <c r="Q197" s="146"/>
    </row>
    <row r="198" spans="1:17" ht="15.75" thickTop="1" x14ac:dyDescent="0.25"/>
  </sheetData>
  <mergeCells count="33">
    <mergeCell ref="A82:A83"/>
    <mergeCell ref="B82:F82"/>
    <mergeCell ref="G82:K82"/>
    <mergeCell ref="L82:P82"/>
    <mergeCell ref="C39:D39"/>
    <mergeCell ref="C40:D40"/>
    <mergeCell ref="C41:D41"/>
    <mergeCell ref="C42:D42"/>
    <mergeCell ref="C43:C46"/>
    <mergeCell ref="C34:D34"/>
    <mergeCell ref="C35:D35"/>
    <mergeCell ref="C36:D36"/>
    <mergeCell ref="C37:D37"/>
    <mergeCell ref="C38:D38"/>
    <mergeCell ref="C21:I21"/>
    <mergeCell ref="C28:E28"/>
    <mergeCell ref="C30:C31"/>
    <mergeCell ref="C32:D32"/>
    <mergeCell ref="C33:D33"/>
    <mergeCell ref="C17:D18"/>
    <mergeCell ref="E17:F17"/>
    <mergeCell ref="H17:H18"/>
    <mergeCell ref="I17:I18"/>
    <mergeCell ref="C19:C20"/>
    <mergeCell ref="C5:I5"/>
    <mergeCell ref="C6:D7"/>
    <mergeCell ref="E6:F6"/>
    <mergeCell ref="H6:H7"/>
    <mergeCell ref="I6:I7"/>
    <mergeCell ref="C47:E47"/>
    <mergeCell ref="C8:C9"/>
    <mergeCell ref="C10:I10"/>
    <mergeCell ref="C16:I16"/>
  </mergeCells>
  <pageMargins left="0.25" right="0.2" top="0.25" bottom="0.25" header="0.55000000000000004" footer="0.05"/>
  <pageSetup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6a9aea-fb0f-4ddd-aff8-712634b7d5fe" xsi:nil="true"/>
    <lcf76f155ced4ddcb4097134ff3c332f xmlns="61fabc78-8aac-4b9d-b6bd-0ddc01eaf6a5">
      <Terms xmlns="http://schemas.microsoft.com/office/infopath/2007/PartnerControls"/>
    </lcf76f155ced4ddcb4097134ff3c332f>
    <_dlc_DocId xmlns="d16efad5-0601-4cf0-b7c2-89968258c777">VMX3MACP777Z-1503414185-131436</_dlc_DocId>
    <_dlc_DocIdUrl xmlns="d16efad5-0601-4cf0-b7c2-89968258c777">
      <Url>https://icfonline.sharepoint.com/sites/ihd-dhs/dhs8surveys/KenyaDHS2022/_layouts/15/DocIdRedir.aspx?ID=VMX3MACP777Z-1503414185-131436</Url>
      <Description>VMX3MACP777Z-1503414185-131436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5697841D0673489761BE302D15DE1A" ma:contentTypeVersion="16" ma:contentTypeDescription="Create a new document." ma:contentTypeScope="" ma:versionID="992170e41b307b376630953ac04fb161">
  <xsd:schema xmlns:xsd="http://www.w3.org/2001/XMLSchema" xmlns:xs="http://www.w3.org/2001/XMLSchema" xmlns:p="http://schemas.microsoft.com/office/2006/metadata/properties" xmlns:ns2="d16efad5-0601-4cf0-b7c2-89968258c777" xmlns:ns3="61fabc78-8aac-4b9d-b6bd-0ddc01eaf6a5" xmlns:ns4="fa6a9aea-fb0f-4ddd-aff8-712634b7d5fe" targetNamespace="http://schemas.microsoft.com/office/2006/metadata/properties" ma:root="true" ma:fieldsID="3a9c27229c585efcf5505b75075f0bee" ns2:_="" ns3:_="" ns4:_="">
    <xsd:import namespace="d16efad5-0601-4cf0-b7c2-89968258c777"/>
    <xsd:import namespace="61fabc78-8aac-4b9d-b6bd-0ddc01eaf6a5"/>
    <xsd:import namespace="fa6a9aea-fb0f-4ddd-aff8-712634b7d5f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fad5-0601-4cf0-b7c2-89968258c77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abc78-8aac-4b9d-b6bd-0ddc01eaf6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856f2ee-118d-42e8-91de-064c9a66b6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a9aea-fb0f-4ddd-aff8-712634b7d5f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af71320-1412-4515-a0b2-dc1dac8ea18d}" ma:internalName="TaxCatchAll" ma:showField="CatchAllData" ma:web="d16efad5-0601-4cf0-b7c2-89968258c7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3BB7A9D-36DF-47BB-944B-997EA64B856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D81CFF-2451-4857-AF49-935506739AD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69065C-388A-4873-9691-E6B305C79808}"/>
</file>

<file path=customXml/itemProps4.xml><?xml version="1.0" encoding="utf-8"?>
<ds:datastoreItem xmlns:ds="http://schemas.openxmlformats.org/officeDocument/2006/customXml" ds:itemID="{8A9FB9E9-6D45-409D-999F-38649AEC0347}"/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Croft, Trevor</cp:lastModifiedBy>
  <cp:lastPrinted>2022-05-17T18:23:44Z</cp:lastPrinted>
  <dcterms:created xsi:type="dcterms:W3CDTF">2013-08-06T13:22:30Z</dcterms:created>
  <dcterms:modified xsi:type="dcterms:W3CDTF">2022-11-22T23:37:01Z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0x010100C95697841D0673489761BE302D15DE1A</vt:lpwstr>
  </property>
  <property fmtid="{D5CDD505-2E9C-101B-9397-08002B2CF9AE}" pid="3" name="_dlc_DocIdItemGuid">
    <vt:lpwstr>a2b6147f-91d8-42d5-a2f1-0a9cf19e35f1</vt:lpwstr>
  </property>
</Properties>
</file>